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5" yWindow="135" windowWidth="16140" windowHeight="7620"/>
  </bookViews>
  <sheets>
    <sheet name="Planning - Residential Permits " sheetId="1" r:id="rId1"/>
  </sheets>
  <definedNames>
    <definedName name="_xlnm._FilterDatabase" localSheetId="0" hidden="1">'Planning - Residential Permits '!$A$3:$AE$308</definedName>
    <definedName name="_xlnm.Print_Titles" localSheetId="0">'Planning - Residential Permits '!#REF!</definedName>
  </definedNames>
  <calcPr calcId="152511"/>
  <fileRecoveryPr autoRecover="0"/>
</workbook>
</file>

<file path=xl/calcChain.xml><?xml version="1.0" encoding="utf-8"?>
<calcChain xmlns="http://schemas.openxmlformats.org/spreadsheetml/2006/main">
  <c r="S53" i="1" l="1"/>
  <c r="S52" i="1"/>
  <c r="S51" i="1"/>
  <c r="V51" i="1"/>
  <c r="S50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06" i="1"/>
  <c r="W206" i="1"/>
  <c r="V20" i="1"/>
  <c r="V52" i="1"/>
  <c r="V16" i="1"/>
  <c r="V82" i="1"/>
  <c r="V130" i="1"/>
  <c r="V30" i="1"/>
  <c r="V204" i="1"/>
  <c r="V195" i="1"/>
  <c r="V101" i="1"/>
  <c r="V139" i="1"/>
  <c r="V227" i="1"/>
  <c r="V192" i="1"/>
  <c r="V42" i="1"/>
  <c r="V153" i="1"/>
  <c r="V46" i="1"/>
  <c r="V117" i="1"/>
  <c r="V89" i="1"/>
  <c r="V156" i="1"/>
  <c r="V32" i="1"/>
  <c r="V248" i="1"/>
  <c r="V249" i="1"/>
  <c r="V70" i="1"/>
  <c r="V186" i="1"/>
  <c r="V61" i="1"/>
  <c r="V126" i="1"/>
  <c r="V252" i="1"/>
  <c r="V228" i="1"/>
  <c r="V221" i="1"/>
  <c r="V203" i="1"/>
  <c r="V138" i="1"/>
  <c r="V39" i="1"/>
  <c r="V169" i="1"/>
  <c r="V198" i="1"/>
  <c r="V120" i="1"/>
  <c r="V123" i="1"/>
  <c r="V10" i="1"/>
  <c r="V207" i="1"/>
  <c r="V229" i="1"/>
  <c r="V144" i="1"/>
  <c r="V159" i="1"/>
  <c r="V65" i="1"/>
  <c r="V277" i="1"/>
  <c r="V237" i="1"/>
  <c r="V15" i="1"/>
  <c r="V53" i="1"/>
  <c r="V8" i="1"/>
  <c r="V59" i="1"/>
  <c r="V181" i="1"/>
  <c r="V50" i="1"/>
  <c r="V106" i="1"/>
  <c r="V83" i="1"/>
  <c r="V24" i="1"/>
  <c r="V14" i="1"/>
  <c r="V232" i="1"/>
  <c r="V215" i="1"/>
  <c r="V226" i="1"/>
  <c r="V17" i="1"/>
  <c r="V99" i="1"/>
  <c r="V33" i="1"/>
  <c r="V26" i="1"/>
  <c r="V190" i="1"/>
  <c r="V63" i="1"/>
  <c r="V48" i="1"/>
  <c r="V100" i="1"/>
  <c r="W100" i="1"/>
  <c r="V81" i="1"/>
  <c r="V145" i="1"/>
  <c r="V151" i="1"/>
  <c r="V108" i="1"/>
  <c r="V146" i="1"/>
  <c r="V174" i="1"/>
  <c r="V66" i="1"/>
  <c r="V135" i="1"/>
  <c r="V85" i="1"/>
  <c r="V69" i="1"/>
  <c r="V167" i="1"/>
  <c r="V88" i="1"/>
  <c r="W88" i="1"/>
  <c r="V107" i="1"/>
  <c r="V11" i="1"/>
  <c r="V27" i="1"/>
  <c r="V200" i="1"/>
  <c r="V170" i="1"/>
  <c r="V96" i="1"/>
  <c r="V104" i="1"/>
  <c r="V113" i="1"/>
  <c r="V149" i="1"/>
  <c r="W149" i="1"/>
  <c r="V121" i="1"/>
  <c r="V158" i="1"/>
  <c r="V257" i="1"/>
  <c r="V256" i="1"/>
  <c r="V38" i="1"/>
  <c r="V155" i="1"/>
  <c r="V133" i="1"/>
  <c r="V182" i="1"/>
  <c r="V197" i="1"/>
  <c r="V98" i="1"/>
  <c r="V214" i="1"/>
  <c r="V37" i="1"/>
  <c r="V87" i="1"/>
  <c r="V21" i="1"/>
  <c r="V93" i="1"/>
  <c r="V209" i="1"/>
  <c r="V212" i="1"/>
  <c r="V19" i="1"/>
  <c r="V217" i="1"/>
  <c r="V128" i="1"/>
  <c r="V220" i="1"/>
  <c r="V188" i="1"/>
  <c r="V125" i="1"/>
  <c r="V7" i="1"/>
  <c r="V132" i="1"/>
  <c r="V25" i="1"/>
  <c r="V261" i="1"/>
  <c r="V13" i="1"/>
  <c r="V262" i="1"/>
  <c r="V44" i="1"/>
  <c r="V168" i="1"/>
  <c r="V129" i="1"/>
  <c r="V184" i="1"/>
  <c r="V199" i="1"/>
  <c r="V154" i="1"/>
  <c r="V97" i="1"/>
  <c r="V41" i="1"/>
  <c r="V175" i="1"/>
  <c r="V92" i="1"/>
  <c r="V308" i="1"/>
  <c r="V109" i="1"/>
  <c r="V35" i="1"/>
  <c r="V91" i="1"/>
  <c r="V12" i="1"/>
  <c r="V247" i="1"/>
  <c r="V202" i="1"/>
  <c r="V193" i="1"/>
  <c r="V67" i="1"/>
  <c r="V119" i="1"/>
  <c r="V179" i="1"/>
  <c r="V242" i="1"/>
  <c r="V235" i="1"/>
  <c r="V230" i="1"/>
  <c r="V264" i="1"/>
  <c r="V173" i="1"/>
  <c r="V276" i="1"/>
  <c r="V68" i="1"/>
  <c r="V234" i="1"/>
  <c r="V147" i="1"/>
  <c r="V245" i="1"/>
  <c r="V6" i="1"/>
  <c r="V62" i="1"/>
  <c r="V36" i="1"/>
  <c r="V263" i="1"/>
  <c r="V266" i="1"/>
  <c r="V268" i="1"/>
  <c r="V196" i="1"/>
  <c r="V201" i="1"/>
  <c r="V243" i="1"/>
  <c r="V267" i="1"/>
  <c r="V224" i="1"/>
  <c r="V118" i="1"/>
  <c r="V307" i="1"/>
  <c r="V265" i="1"/>
  <c r="V79" i="1"/>
  <c r="V189" i="1"/>
  <c r="V124" i="1"/>
  <c r="V233" i="1"/>
  <c r="V283" i="1"/>
  <c r="V271" i="1"/>
  <c r="V103" i="1"/>
  <c r="V306" i="1"/>
  <c r="V160" i="1"/>
  <c r="V165" i="1"/>
  <c r="V143" i="1"/>
  <c r="V80" i="1"/>
  <c r="V305" i="1"/>
  <c r="V259" i="1"/>
  <c r="V304" i="1"/>
  <c r="V279" i="1"/>
  <c r="V244" i="1"/>
  <c r="V274" i="1"/>
  <c r="V303" i="1"/>
  <c r="V281" i="1"/>
  <c r="V269" i="1"/>
  <c r="V302" i="1"/>
  <c r="V231" i="1"/>
  <c r="V183" i="1"/>
  <c r="V78" i="1"/>
  <c r="V278" i="1"/>
  <c r="V275" i="1"/>
  <c r="V240" i="1"/>
  <c r="V301" i="1"/>
  <c r="V300" i="1"/>
  <c r="V299" i="1"/>
  <c r="V110" i="1"/>
  <c r="V298" i="1"/>
  <c r="V258" i="1"/>
  <c r="V222" i="1"/>
  <c r="V273" i="1"/>
  <c r="V57" i="1"/>
  <c r="V270" i="1"/>
  <c r="V297" i="1"/>
  <c r="V251" i="1"/>
  <c r="V272" i="1"/>
  <c r="V260" i="1"/>
  <c r="V253" i="1"/>
  <c r="V282" i="1"/>
  <c r="V73" i="1"/>
  <c r="V236" i="1"/>
  <c r="V115" i="1"/>
  <c r="V54" i="1"/>
  <c r="V114" i="1"/>
  <c r="V150" i="1"/>
  <c r="V211" i="1"/>
  <c r="V95" i="1"/>
  <c r="V219" i="1"/>
  <c r="V296" i="1"/>
  <c r="V295" i="1"/>
  <c r="V294" i="1"/>
  <c r="V293" i="1"/>
  <c r="V292" i="1"/>
  <c r="V291" i="1"/>
  <c r="V290" i="1"/>
  <c r="V163" i="1"/>
  <c r="V289" i="1"/>
  <c r="V288" i="1"/>
  <c r="V287" i="1"/>
  <c r="V286" i="1"/>
  <c r="V255" i="1"/>
  <c r="V285" i="1"/>
  <c r="V148" i="1"/>
  <c r="V239" i="1"/>
  <c r="V254" i="1"/>
  <c r="V74" i="1"/>
  <c r="V284" i="1"/>
  <c r="V142" i="1"/>
  <c r="V141" i="1"/>
  <c r="V206" i="1"/>
  <c r="V187" i="1"/>
  <c r="V75" i="1"/>
  <c r="V241" i="1"/>
  <c r="V23" i="1"/>
  <c r="V40" i="1"/>
  <c r="V112" i="1"/>
  <c r="V164" i="1"/>
  <c r="V171" i="1"/>
  <c r="V5" i="1"/>
  <c r="V111" i="1"/>
  <c r="V250" i="1"/>
  <c r="V58" i="1"/>
  <c r="V28" i="1"/>
  <c r="V166" i="1"/>
  <c r="V43" i="1"/>
  <c r="V246" i="1"/>
  <c r="V176" i="1"/>
  <c r="V136" i="1"/>
  <c r="V178" i="1"/>
  <c r="V180" i="1"/>
  <c r="V208" i="1"/>
  <c r="V152" i="1"/>
  <c r="V213" i="1"/>
  <c r="V210" i="1"/>
  <c r="V161" i="1"/>
  <c r="V172" i="1"/>
  <c r="V102" i="1"/>
  <c r="V157" i="1"/>
  <c r="V84" i="1"/>
  <c r="V137" i="1"/>
  <c r="V216" i="1"/>
  <c r="V49" i="1"/>
  <c r="V131" i="1"/>
  <c r="V218" i="1"/>
  <c r="V55" i="1"/>
  <c r="V238" i="1"/>
  <c r="V162" i="1"/>
  <c r="V225" i="1"/>
  <c r="V134" i="1"/>
  <c r="V86" i="1"/>
  <c r="V90" i="1"/>
  <c r="V29" i="1"/>
  <c r="V18" i="1"/>
  <c r="V60" i="1"/>
  <c r="V127" i="1"/>
  <c r="V47" i="1"/>
  <c r="V4" i="1"/>
  <c r="V9" i="1"/>
  <c r="V122" i="1"/>
  <c r="V94" i="1"/>
  <c r="V71" i="1"/>
  <c r="V280" i="1"/>
  <c r="W280" i="1"/>
  <c r="V34" i="1"/>
  <c r="V223" i="1"/>
  <c r="V22" i="1"/>
  <c r="V77" i="1"/>
  <c r="V185" i="1"/>
  <c r="V64" i="1"/>
  <c r="V191" i="1"/>
  <c r="V105" i="1"/>
  <c r="V194" i="1"/>
  <c r="V205" i="1"/>
  <c r="V45" i="1"/>
  <c r="V76" i="1"/>
  <c r="V31" i="1"/>
  <c r="V116" i="1"/>
  <c r="V177" i="1"/>
  <c r="V140" i="1"/>
  <c r="V56" i="1"/>
  <c r="V72" i="1"/>
  <c r="U20" i="1"/>
  <c r="U52" i="1"/>
  <c r="U16" i="1"/>
  <c r="U82" i="1"/>
  <c r="W82" i="1"/>
  <c r="U130" i="1"/>
  <c r="W130" i="1"/>
  <c r="U30" i="1"/>
  <c r="U204" i="1"/>
  <c r="W204" i="1"/>
  <c r="U195" i="1"/>
  <c r="W195" i="1"/>
  <c r="U101" i="1"/>
  <c r="U139" i="1"/>
  <c r="U227" i="1"/>
  <c r="U192" i="1"/>
  <c r="U42" i="1"/>
  <c r="U153" i="1"/>
  <c r="U46" i="1"/>
  <c r="U117" i="1"/>
  <c r="U89" i="1"/>
  <c r="U156" i="1"/>
  <c r="U32" i="1"/>
  <c r="U248" i="1"/>
  <c r="U249" i="1"/>
  <c r="U70" i="1"/>
  <c r="W70" i="1"/>
  <c r="U186" i="1"/>
  <c r="W186" i="1"/>
  <c r="U61" i="1"/>
  <c r="U126" i="1"/>
  <c r="U252" i="1"/>
  <c r="U228" i="1"/>
  <c r="U221" i="1"/>
  <c r="U203" i="1"/>
  <c r="U138" i="1"/>
  <c r="W138" i="1"/>
  <c r="U39" i="1"/>
  <c r="U169" i="1"/>
  <c r="U198" i="1"/>
  <c r="U120" i="1"/>
  <c r="U123" i="1"/>
  <c r="U10" i="1"/>
  <c r="U207" i="1"/>
  <c r="U229" i="1"/>
  <c r="U144" i="1"/>
  <c r="W144" i="1"/>
  <c r="U159" i="1"/>
  <c r="U65" i="1"/>
  <c r="U277" i="1"/>
  <c r="U237" i="1"/>
  <c r="U15" i="1"/>
  <c r="U53" i="1"/>
  <c r="U8" i="1"/>
  <c r="U59" i="1"/>
  <c r="U181" i="1"/>
  <c r="U50" i="1"/>
  <c r="U106" i="1"/>
  <c r="U83" i="1"/>
  <c r="W83" i="1"/>
  <c r="U24" i="1"/>
  <c r="U14" i="1"/>
  <c r="U232" i="1"/>
  <c r="W232" i="1"/>
  <c r="U215" i="1"/>
  <c r="U226" i="1"/>
  <c r="U17" i="1"/>
  <c r="U99" i="1"/>
  <c r="U33" i="1"/>
  <c r="U26" i="1"/>
  <c r="U190" i="1"/>
  <c r="U63" i="1"/>
  <c r="U48" i="1"/>
  <c r="U100" i="1"/>
  <c r="U81" i="1"/>
  <c r="U145" i="1"/>
  <c r="U151" i="1"/>
  <c r="U108" i="1"/>
  <c r="U146" i="1"/>
  <c r="U174" i="1"/>
  <c r="U66" i="1"/>
  <c r="U135" i="1"/>
  <c r="U85" i="1"/>
  <c r="U69" i="1"/>
  <c r="U167" i="1"/>
  <c r="U88" i="1"/>
  <c r="U107" i="1"/>
  <c r="U11" i="1"/>
  <c r="U27" i="1"/>
  <c r="U200" i="1"/>
  <c r="U170" i="1"/>
  <c r="U96" i="1"/>
  <c r="W96" i="1"/>
  <c r="U104" i="1"/>
  <c r="U113" i="1"/>
  <c r="U149" i="1"/>
  <c r="U121" i="1"/>
  <c r="U158" i="1"/>
  <c r="U257" i="1"/>
  <c r="U256" i="1"/>
  <c r="U38" i="1"/>
  <c r="U155" i="1"/>
  <c r="U133" i="1"/>
  <c r="U182" i="1"/>
  <c r="U197" i="1"/>
  <c r="U98" i="1"/>
  <c r="W98" i="1"/>
  <c r="U214" i="1"/>
  <c r="U37" i="1"/>
  <c r="U87" i="1"/>
  <c r="U21" i="1"/>
  <c r="U93" i="1"/>
  <c r="U209" i="1"/>
  <c r="U212" i="1"/>
  <c r="U19" i="1"/>
  <c r="U217" i="1"/>
  <c r="U128" i="1"/>
  <c r="U220" i="1"/>
  <c r="W220" i="1"/>
  <c r="U188" i="1"/>
  <c r="U125" i="1"/>
  <c r="U7" i="1"/>
  <c r="U132" i="1"/>
  <c r="U25" i="1"/>
  <c r="U261" i="1"/>
  <c r="U13" i="1"/>
  <c r="U262" i="1"/>
  <c r="W262" i="1"/>
  <c r="U44" i="1"/>
  <c r="U168" i="1"/>
  <c r="U129" i="1"/>
  <c r="U184" i="1"/>
  <c r="U199" i="1"/>
  <c r="W199" i="1"/>
  <c r="U154" i="1"/>
  <c r="U97" i="1"/>
  <c r="U41" i="1"/>
  <c r="U175" i="1"/>
  <c r="U92" i="1"/>
  <c r="U109" i="1"/>
  <c r="U35" i="1"/>
  <c r="U91" i="1"/>
  <c r="U12" i="1"/>
  <c r="U247" i="1"/>
  <c r="U202" i="1"/>
  <c r="U193" i="1"/>
  <c r="U67" i="1"/>
  <c r="U119" i="1"/>
  <c r="U179" i="1"/>
  <c r="U242" i="1"/>
  <c r="U235" i="1"/>
  <c r="U230" i="1"/>
  <c r="U264" i="1"/>
  <c r="U173" i="1"/>
  <c r="U276" i="1"/>
  <c r="U68" i="1"/>
  <c r="W68" i="1"/>
  <c r="U234" i="1"/>
  <c r="U147" i="1"/>
  <c r="U245" i="1"/>
  <c r="U6" i="1"/>
  <c r="U62" i="1"/>
  <c r="U36" i="1"/>
  <c r="U263" i="1"/>
  <c r="U266" i="1"/>
  <c r="U268" i="1"/>
  <c r="U196" i="1"/>
  <c r="U201" i="1"/>
  <c r="U243" i="1"/>
  <c r="U267" i="1"/>
  <c r="U224" i="1"/>
  <c r="U118" i="1"/>
  <c r="U265" i="1"/>
  <c r="U79" i="1"/>
  <c r="U189" i="1"/>
  <c r="U124" i="1"/>
  <c r="W124" i="1"/>
  <c r="U233" i="1"/>
  <c r="U283" i="1"/>
  <c r="U271" i="1"/>
  <c r="U103" i="1"/>
  <c r="U160" i="1"/>
  <c r="U165" i="1"/>
  <c r="U143" i="1"/>
  <c r="U80" i="1"/>
  <c r="U259" i="1"/>
  <c r="U279" i="1"/>
  <c r="U244" i="1"/>
  <c r="U274" i="1"/>
  <c r="U281" i="1"/>
  <c r="U269" i="1"/>
  <c r="U231" i="1"/>
  <c r="U183" i="1"/>
  <c r="U78" i="1"/>
  <c r="U278" i="1"/>
  <c r="U275" i="1"/>
  <c r="U240" i="1"/>
  <c r="U110" i="1"/>
  <c r="W110" i="1"/>
  <c r="U258" i="1"/>
  <c r="U222" i="1"/>
  <c r="U273" i="1"/>
  <c r="U57" i="1"/>
  <c r="U270" i="1"/>
  <c r="U251" i="1"/>
  <c r="U272" i="1"/>
  <c r="U260" i="1"/>
  <c r="U253" i="1"/>
  <c r="U282" i="1"/>
  <c r="U73" i="1"/>
  <c r="U236" i="1"/>
  <c r="U115" i="1"/>
  <c r="U54" i="1"/>
  <c r="U114" i="1"/>
  <c r="U150" i="1"/>
  <c r="W150" i="1"/>
  <c r="U211" i="1"/>
  <c r="U95" i="1"/>
  <c r="U219" i="1"/>
  <c r="U163" i="1"/>
  <c r="U255" i="1"/>
  <c r="U148" i="1"/>
  <c r="U239" i="1"/>
  <c r="U254" i="1"/>
  <c r="U74" i="1"/>
  <c r="U142" i="1"/>
  <c r="U141" i="1"/>
  <c r="U187" i="1"/>
  <c r="W187" i="1"/>
  <c r="U75" i="1"/>
  <c r="U241" i="1"/>
  <c r="U23" i="1"/>
  <c r="U40" i="1"/>
  <c r="U112" i="1"/>
  <c r="U164" i="1"/>
  <c r="U171" i="1"/>
  <c r="U5" i="1"/>
  <c r="U111" i="1"/>
  <c r="U250" i="1"/>
  <c r="U58" i="1"/>
  <c r="U28" i="1"/>
  <c r="U166" i="1"/>
  <c r="U43" i="1"/>
  <c r="U246" i="1"/>
  <c r="U176" i="1"/>
  <c r="U136" i="1"/>
  <c r="U178" i="1"/>
  <c r="U180" i="1"/>
  <c r="W180" i="1"/>
  <c r="U208" i="1"/>
  <c r="W208" i="1"/>
  <c r="U152" i="1"/>
  <c r="U213" i="1"/>
  <c r="U210" i="1"/>
  <c r="U161" i="1"/>
  <c r="U172" i="1"/>
  <c r="U102" i="1"/>
  <c r="U157" i="1"/>
  <c r="U84" i="1"/>
  <c r="U137" i="1"/>
  <c r="U216" i="1"/>
  <c r="U49" i="1"/>
  <c r="U131" i="1"/>
  <c r="W131" i="1"/>
  <c r="U218" i="1"/>
  <c r="U55" i="1"/>
  <c r="U238" i="1"/>
  <c r="U162" i="1"/>
  <c r="U225" i="1"/>
  <c r="U134" i="1"/>
  <c r="U86" i="1"/>
  <c r="U90" i="1"/>
  <c r="U29" i="1"/>
  <c r="U18" i="1"/>
  <c r="U60" i="1"/>
  <c r="U127" i="1"/>
  <c r="U47" i="1"/>
  <c r="U4" i="1"/>
  <c r="U9" i="1"/>
  <c r="U122" i="1"/>
  <c r="U94" i="1"/>
  <c r="U71" i="1"/>
  <c r="U34" i="1"/>
  <c r="U223" i="1"/>
  <c r="U22" i="1"/>
  <c r="U77" i="1"/>
  <c r="W77" i="1"/>
  <c r="U185" i="1"/>
  <c r="U64" i="1"/>
  <c r="U191" i="1"/>
  <c r="U105" i="1"/>
  <c r="U194" i="1"/>
  <c r="U205" i="1"/>
  <c r="U45" i="1"/>
  <c r="U76" i="1"/>
  <c r="W76" i="1"/>
  <c r="U31" i="1"/>
  <c r="U116" i="1"/>
  <c r="U177" i="1"/>
  <c r="U140" i="1"/>
  <c r="U56" i="1"/>
  <c r="U72" i="1"/>
  <c r="U51" i="1"/>
  <c r="W225" i="1"/>
  <c r="W277" i="1"/>
  <c r="W120" i="1"/>
  <c r="W140" i="1"/>
  <c r="W86" i="1"/>
  <c r="W210" i="1"/>
  <c r="W185" i="1"/>
  <c r="W90" i="1"/>
  <c r="W134" i="1"/>
  <c r="W241" i="1"/>
  <c r="P1" i="1"/>
  <c r="W203" i="1"/>
  <c r="W129" i="1"/>
  <c r="W209" i="1"/>
  <c r="W128" i="1"/>
  <c r="W170" i="1"/>
  <c r="W81" i="1"/>
  <c r="W190" i="1"/>
  <c r="W72" i="1"/>
  <c r="W205" i="1"/>
  <c r="W223" i="1"/>
  <c r="W221" i="1"/>
  <c r="W192" i="1"/>
  <c r="W216" i="1"/>
  <c r="W102" i="1"/>
  <c r="W178" i="1"/>
  <c r="W224" i="1"/>
  <c r="W147" i="1"/>
  <c r="W113" i="1"/>
  <c r="W65" i="1"/>
  <c r="U1" i="1"/>
  <c r="W161" i="1"/>
  <c r="W151" i="1"/>
  <c r="W177" i="1"/>
  <c r="W191" i="1"/>
  <c r="W112" i="1"/>
  <c r="W181" i="1"/>
  <c r="W198" i="1"/>
  <c r="W126" i="1"/>
  <c r="W157" i="1"/>
  <c r="W246" i="1"/>
  <c r="W171" i="1"/>
  <c r="W116" i="1"/>
  <c r="W122" i="1"/>
  <c r="W162" i="1"/>
  <c r="W176" i="1"/>
  <c r="W202" i="1"/>
  <c r="W200" i="1"/>
  <c r="W135" i="1"/>
  <c r="W123" i="1"/>
  <c r="W169" i="1"/>
  <c r="W212" i="1"/>
  <c r="W226" i="1"/>
  <c r="W229" i="1"/>
  <c r="W117" i="1"/>
  <c r="W218" i="1"/>
  <c r="W166" i="1"/>
  <c r="W111" i="1"/>
  <c r="W75" i="1"/>
  <c r="W92" i="1"/>
  <c r="W133" i="1"/>
  <c r="W159" i="1"/>
  <c r="U2" i="1"/>
  <c r="W156" i="1"/>
  <c r="O1" i="1"/>
  <c r="Q1" i="1"/>
</calcChain>
</file>

<file path=xl/sharedStrings.xml><?xml version="1.0" encoding="utf-8"?>
<sst xmlns="http://schemas.openxmlformats.org/spreadsheetml/2006/main" count="3025" uniqueCount="1064">
  <si>
    <t>CITY OF MIAMI</t>
  </si>
  <si>
    <t>#</t>
  </si>
  <si>
    <t>Permit Number</t>
  </si>
  <si>
    <t>Master</t>
  </si>
  <si>
    <t>Issued Date</t>
  </si>
  <si>
    <t>Address</t>
  </si>
  <si>
    <t>District</t>
  </si>
  <si>
    <t>Net</t>
  </si>
  <si>
    <t>Permit Work Items</t>
  </si>
  <si>
    <t>Height</t>
  </si>
  <si>
    <t>Floors</t>
  </si>
  <si>
    <t>Total Cost</t>
  </si>
  <si>
    <t>Owner Name</t>
  </si>
  <si>
    <t>Company Name</t>
  </si>
  <si>
    <t>BD12000195001B001</t>
  </si>
  <si>
    <t>X</t>
  </si>
  <si>
    <t>3277 CHARLES AV</t>
  </si>
  <si>
    <t>Residential</t>
  </si>
  <si>
    <t>2</t>
  </si>
  <si>
    <t>COCONUT GROVE</t>
  </si>
  <si>
    <t>SINGLE FAMILY RESIDENCE</t>
  </si>
  <si>
    <t>CAROL D HENLEY</t>
  </si>
  <si>
    <t xml:space="preserve"> Period Enterprises Incorporated</t>
  </si>
  <si>
    <t>BD12000466001B001</t>
  </si>
  <si>
    <t>4216 BRAGANZA AV</t>
  </si>
  <si>
    <t>LINDA C VON CANNON</t>
  </si>
  <si>
    <t>GREGORY A. DIXON, CORP.</t>
  </si>
  <si>
    <t>BD12000520001B001</t>
  </si>
  <si>
    <t>3655 AVOCADO AV</t>
  </si>
  <si>
    <t>1ST UNITED BANK C/O ISICOFF RAGATZ</t>
  </si>
  <si>
    <t>STAR BRITE GROUP, INC</t>
  </si>
  <si>
    <t>BD12001841001B001</t>
  </si>
  <si>
    <t>3205 KIRK ST</t>
  </si>
  <si>
    <t>KIRK STREET INVESTMENT INC</t>
  </si>
  <si>
    <t>MUNIZ GENERAL CONTRACTORS INC.</t>
  </si>
  <si>
    <t>BD12003495001B001</t>
  </si>
  <si>
    <t>1901 TIGER TAIL AV</t>
  </si>
  <si>
    <t>FRANCISCO V CABREJA TRS</t>
  </si>
  <si>
    <t>BD12004284001B001</t>
  </si>
  <si>
    <t>4005 LOQUAT AV</t>
  </si>
  <si>
    <t>GILLES K GRINFEDER &amp;W ANNA C GRINFEDER</t>
  </si>
  <si>
    <t>POWELL ROBERT CONSTRUCTION</t>
  </si>
  <si>
    <t>BD12004378001B001</t>
  </si>
  <si>
    <t>2810 EMATHLA ST</t>
  </si>
  <si>
    <t>ALFREDO ADISSI ROSSINA ADISSI</t>
  </si>
  <si>
    <t>Entek Construction LLC.</t>
  </si>
  <si>
    <t>BD12005664001B001</t>
  </si>
  <si>
    <t>3660 WILLIAM AV</t>
  </si>
  <si>
    <t>AMERICAN GREEN ENERGY SOURCE LLC</t>
  </si>
  <si>
    <t>MARTELL INC</t>
  </si>
  <si>
    <t>BD12006320001B001</t>
  </si>
  <si>
    <t>2225 TRAPP AV</t>
  </si>
  <si>
    <t>4354 DEVELOPMENT LLC</t>
  </si>
  <si>
    <t>CARPENTRY AND MORE, INC</t>
  </si>
  <si>
    <t>BD12006426001B001</t>
  </si>
  <si>
    <t>1617 S BAYSHORE DR</t>
  </si>
  <si>
    <t>GABRIEL C ALBELO &amp;W LISSETTE M CALDERON</t>
  </si>
  <si>
    <t>Soliman Structures Inc</t>
  </si>
  <si>
    <t>BD12006772001B001</t>
  </si>
  <si>
    <t>3500 CURTIS LN</t>
  </si>
  <si>
    <t>STEPHEN BITTEL TRS</t>
  </si>
  <si>
    <t>ANGLES CONSTRUCION INC</t>
  </si>
  <si>
    <t>BD12006853001B001</t>
  </si>
  <si>
    <t>3035 MATILDA ST</t>
  </si>
  <si>
    <t>TWO-FAMILY RESIDENCE</t>
  </si>
  <si>
    <t>MARIA PIA CLEMENS</t>
  </si>
  <si>
    <t>V MAR GROUP INV</t>
  </si>
  <si>
    <t>BD12007641001B001</t>
  </si>
  <si>
    <t>2275 OVERBROOK ST</t>
  </si>
  <si>
    <t>LUIS CENEN</t>
  </si>
  <si>
    <t>INFINITI GENERAL CONTRACTORS CORP</t>
  </si>
  <si>
    <t>BD12008017001B001</t>
  </si>
  <si>
    <t>94 BAY HEIGHTS DR</t>
  </si>
  <si>
    <t>ROMAN MEYERHANS MARTA MEYERHANS</t>
  </si>
  <si>
    <t>CANDELA CONSTRUCTION INC.</t>
  </si>
  <si>
    <t>BD12008462001B001</t>
  </si>
  <si>
    <t>2850 FREEMAN ST</t>
  </si>
  <si>
    <t>BD12009073001B001</t>
  </si>
  <si>
    <t>3441 CHARLES AV</t>
  </si>
  <si>
    <t>GUILLERMO DE LA PAZ ELENA MEJIDO DE LAPAZ</t>
  </si>
  <si>
    <t>ACR Contractors Inc.</t>
  </si>
  <si>
    <t>BD12009396001B001</t>
  </si>
  <si>
    <t>259 E SHORE DR</t>
  </si>
  <si>
    <t>MARIA X GUEVARA</t>
  </si>
  <si>
    <t>Dangond Construction Co LLC</t>
  </si>
  <si>
    <t>BD12010137001B001</t>
  </si>
  <si>
    <t>3025 ELIZABETH ST</t>
  </si>
  <si>
    <t>ALVIN ROSE JACQUELINE ROSE</t>
  </si>
  <si>
    <t>ICH BUILDERS LLC</t>
  </si>
  <si>
    <t>BD12010140001B001</t>
  </si>
  <si>
    <t>3071 ORANGE ST</t>
  </si>
  <si>
    <t>LYNNE M CESPEDES</t>
  </si>
  <si>
    <t>BD12010141001B001</t>
  </si>
  <si>
    <t>3035 ELIZABETH ST</t>
  </si>
  <si>
    <t>BD12010751001B001</t>
  </si>
  <si>
    <t>3377 DAY AV</t>
  </si>
  <si>
    <t>COCONUT GROVE DAY AVE 3 LLC</t>
  </si>
  <si>
    <t>BD12010753001B001</t>
  </si>
  <si>
    <t>3375 DAY AV</t>
  </si>
  <si>
    <t>BD12010825001B001</t>
  </si>
  <si>
    <t>2835 CRYSTAL CT</t>
  </si>
  <si>
    <t>ANDREW DICKEY EMILIA MOREIRA DICKEY</t>
  </si>
  <si>
    <t>MAC CONSTRUCTION LLC</t>
  </si>
  <si>
    <t>BD13011673001B001</t>
  </si>
  <si>
    <t>3513 MARLER AV</t>
  </si>
  <si>
    <t>3513 MARLER AVE LLC</t>
  </si>
  <si>
    <t>PALLADIUM CONSTRUCTION INC</t>
  </si>
  <si>
    <t>BD13011950001B001</t>
  </si>
  <si>
    <t>3591 ROCKERMAN RD</t>
  </si>
  <si>
    <t>HILARIE BASS</t>
  </si>
  <si>
    <t xml:space="preserve">THREE LIONS CONSTRUCTION, INC. </t>
  </si>
  <si>
    <t>BD13013337001B001</t>
  </si>
  <si>
    <t>1619 S BAYSHORE DR</t>
  </si>
  <si>
    <t>BAYSHORE ESTATES LLC</t>
  </si>
  <si>
    <t>BD13013487001B001</t>
  </si>
  <si>
    <t>4100 HARDIE AV</t>
  </si>
  <si>
    <t>STERLING SECURED DEBT INVEST LLC</t>
  </si>
  <si>
    <t>FENIX CONTRACTOR INC</t>
  </si>
  <si>
    <t>BD13014142001B001</t>
  </si>
  <si>
    <t>1624 MICANOPY AV</t>
  </si>
  <si>
    <t>CHARLES TREISTER &amp;W LISA</t>
  </si>
  <si>
    <t>BD13014899001B001</t>
  </si>
  <si>
    <t>137 W SHORE DR</t>
  </si>
  <si>
    <t>MULTIFLORIDA GROVE LLC</t>
  </si>
  <si>
    <t>M &amp; N Construction Group LLC</t>
  </si>
  <si>
    <t>BD13015143001B001</t>
  </si>
  <si>
    <t>2712 HILOLA ST</t>
  </si>
  <si>
    <t>ARTHUR BARRINGTON LAUREN BARRINGTON</t>
  </si>
  <si>
    <t>Ikon Builders</t>
  </si>
  <si>
    <t>BD13015657001B001</t>
  </si>
  <si>
    <t>3554 W GLENCOE ST</t>
  </si>
  <si>
    <t>RESIDENCES AT VIZCAYA CONDO ASSOCIATION INC</t>
  </si>
  <si>
    <t xml:space="preserve">GC3 DEVELOPMENT, LLC </t>
  </si>
  <si>
    <t>BD13015658001B001</t>
  </si>
  <si>
    <t>3540 W GLENCOE ST</t>
  </si>
  <si>
    <t>RESIDENCES AT VISCAYA LLC C/O ELLIOTT HARRIS</t>
  </si>
  <si>
    <t>BD13015665001B001</t>
  </si>
  <si>
    <t>3550 W GLENCOE ST</t>
  </si>
  <si>
    <t>BD13015666001B001</t>
  </si>
  <si>
    <t>3558 W GLENCOE ST</t>
  </si>
  <si>
    <t>BD13015715001B001</t>
  </si>
  <si>
    <t>3409 DAY AV</t>
  </si>
  <si>
    <t>LABOR DAY LLC</t>
  </si>
  <si>
    <t>CEN Construction LLC</t>
  </si>
  <si>
    <t>BD13015912001B001</t>
  </si>
  <si>
    <t>2230 TEQUESTA LN</t>
  </si>
  <si>
    <t>2230 TEQUESTA LN ACQUISITION LLC</t>
  </si>
  <si>
    <t>G3 DESIGN BUILD LLC</t>
  </si>
  <si>
    <t>BD13015940001B001</t>
  </si>
  <si>
    <t>3575 BATTERSEA RD</t>
  </si>
  <si>
    <t>PHILIPPE HARARI</t>
  </si>
  <si>
    <t>Mackle Construction Company</t>
  </si>
  <si>
    <t>BD13016251001B001</t>
  </si>
  <si>
    <t>3544 ROCKERMAN RD</t>
  </si>
  <si>
    <t>JEAN M ROGLIANO LAURENCE ROGLIANO</t>
  </si>
  <si>
    <t>CODA CONSTRUCTION SERVICES LLC</t>
  </si>
  <si>
    <t>BD13016394001B001</t>
  </si>
  <si>
    <t>2526 LINCOLN AV</t>
  </si>
  <si>
    <t>HB HOME DEVELOPMENT LINCOLN LLC</t>
  </si>
  <si>
    <t>HB CONSTRUCTION LLC</t>
  </si>
  <si>
    <t>BD13016568001B001</t>
  </si>
  <si>
    <t>3050 DAY AV</t>
  </si>
  <si>
    <t>3090 DAY LLC</t>
  </si>
  <si>
    <t>JEMKO DEVELOPMENT CORP.</t>
  </si>
  <si>
    <t>BD13016641001B001</t>
  </si>
  <si>
    <t>3753 MATHESON AV</t>
  </si>
  <si>
    <t>SCOTT A SILVER SUSAN S SILVER</t>
  </si>
  <si>
    <t xml:space="preserve">Stan Bulbin Custom Builders Inc </t>
  </si>
  <si>
    <t>BD13016662001B001</t>
  </si>
  <si>
    <t>3039 AVIATION AV</t>
  </si>
  <si>
    <t>MATTHEW N RHYNER CORINNE K RHYNER</t>
  </si>
  <si>
    <t>Catalyst Construction</t>
  </si>
  <si>
    <t>BD13016937001B001</t>
  </si>
  <si>
    <t>4045 MALAGA AV</t>
  </si>
  <si>
    <t>DAVID RODRIGUEZ</t>
  </si>
  <si>
    <t>Bel Custom Construction, Inc.</t>
  </si>
  <si>
    <t>BD13017232001B001</t>
  </si>
  <si>
    <t>3085 MUNROE DR</t>
  </si>
  <si>
    <t>FORTAC LLC</t>
  </si>
  <si>
    <t>SHORECREST CONSTRUCTION, INC</t>
  </si>
  <si>
    <t>BD13017240001B001</t>
  </si>
  <si>
    <t>3822 BAYSIDE CT</t>
  </si>
  <si>
    <t>KATHERINE HUCKER RUPERT ALEXANDER HUCKER</t>
  </si>
  <si>
    <t>CAST DEVELOPMENT, LLC/DAB HALMAC CONSTRUCTION</t>
  </si>
  <si>
    <t>BD13017257001B001</t>
  </si>
  <si>
    <t>2993 RUTH ST</t>
  </si>
  <si>
    <t>MARIA G CARDENAL</t>
  </si>
  <si>
    <t>GALAXY CONSTRUCTION INC.</t>
  </si>
  <si>
    <t>BD13017287001B001</t>
  </si>
  <si>
    <t>3048 DAY AV</t>
  </si>
  <si>
    <t>REFERENCE ONLY 3046-48 DAY CONDO</t>
  </si>
  <si>
    <t>BD13017372001B001</t>
  </si>
  <si>
    <t>3855 COCO GROVE AV</t>
  </si>
  <si>
    <t>ANA FATIMA FERREIRA</t>
  </si>
  <si>
    <t>BD13017720001B001</t>
  </si>
  <si>
    <t>3763 SW 37 AV</t>
  </si>
  <si>
    <t>EMERALD G &amp; C LLC</t>
  </si>
  <si>
    <t>All County Construction Inc.</t>
  </si>
  <si>
    <t>BD13017758001B001</t>
  </si>
  <si>
    <t>3570 MATHESON AV</t>
  </si>
  <si>
    <t>DORMINGTON INVESTMENTS LLC</t>
  </si>
  <si>
    <t>BD13017962001B001</t>
  </si>
  <si>
    <t>3601 MATHESON AV</t>
  </si>
  <si>
    <t>KELLEY K WERNER</t>
  </si>
  <si>
    <t>CELTIC CONSTRUCTION INC</t>
  </si>
  <si>
    <t>BD13017966001B001</t>
  </si>
  <si>
    <t>1621 S BAYSHORE DR</t>
  </si>
  <si>
    <t>BD13018100001B001</t>
  </si>
  <si>
    <t>1828 ESPANOLA DR</t>
  </si>
  <si>
    <t>ROBERT ZARCHEN SUSAN ZARCHEN</t>
  </si>
  <si>
    <t xml:space="preserve">HIDALGO CONSTRUCTION COMPANY </t>
  </si>
  <si>
    <t>BD13018224001B001</t>
  </si>
  <si>
    <t>1835 FAIRHAVEN PL</t>
  </si>
  <si>
    <t>EUGENE E BRYAN &amp;W KARLENE M BRYAN</t>
  </si>
  <si>
    <t>Norway Builders LLC</t>
  </si>
  <si>
    <t>BD13018263001B001</t>
  </si>
  <si>
    <t>1680 MICANOPY AV</t>
  </si>
  <si>
    <t>EDWARD SOTO &amp;W SANDRA M</t>
  </si>
  <si>
    <t>Scharnagl Construction Inc.</t>
  </si>
  <si>
    <t>BD13018401001B001</t>
  </si>
  <si>
    <t>2551 TRAPP AV</t>
  </si>
  <si>
    <t>LAURENNE SIKLOSSY MORELAND</t>
  </si>
  <si>
    <t>Dominion Builders LLC</t>
  </si>
  <si>
    <t>BD13018404001B001</t>
  </si>
  <si>
    <t>3120 CARTER ST</t>
  </si>
  <si>
    <t>VILLA CATALONIA LLC</t>
  </si>
  <si>
    <t>Caibai Constuction LLC</t>
  </si>
  <si>
    <t>BD13018502001B001</t>
  </si>
  <si>
    <t>2821 COACOOCHEE ST</t>
  </si>
  <si>
    <t>JUAN JOSE SANTAMARIA &amp;W NICOLE D</t>
  </si>
  <si>
    <t>BD13018514001B001</t>
  </si>
  <si>
    <t>3158 MC DONALD ST</t>
  </si>
  <si>
    <t>CEDRIC GUIGAND</t>
  </si>
  <si>
    <t>RMQ CONSTRUCTION CORPORATION</t>
  </si>
  <si>
    <t>BD13018524001B001</t>
  </si>
  <si>
    <t>2838 BRICKELL AV</t>
  </si>
  <si>
    <t>PABLO PULIDO GERALDINE SALOMON DE PULIDO</t>
  </si>
  <si>
    <t>INTERSCOPE CONTRACTORS INC</t>
  </si>
  <si>
    <t>BD13018535001B001</t>
  </si>
  <si>
    <t>3190 OAK AV</t>
  </si>
  <si>
    <t>MOLEANGO CONSTRUCTION CORP</t>
  </si>
  <si>
    <t>BD13018537001B001</t>
  </si>
  <si>
    <t>3034 OHIO ST</t>
  </si>
  <si>
    <t>EDITH PYTON EULA MAE CARLISLE</t>
  </si>
  <si>
    <t>DOZIER &amp; DOZIER CONSTRUCTION INC</t>
  </si>
  <si>
    <t>BD13018564001B001</t>
  </si>
  <si>
    <t xml:space="preserve">Jauregui Construction &amp; development Inc. </t>
  </si>
  <si>
    <t>BD13018652001B001</t>
  </si>
  <si>
    <t>3503 BANYAN CIR</t>
  </si>
  <si>
    <t>ERNESTO ZEDILLO VELASCO</t>
  </si>
  <si>
    <t>Cuesta Construction Services Inc.</t>
  </si>
  <si>
    <t>BD13018708001B001</t>
  </si>
  <si>
    <t>3615 BAYVIEW RD</t>
  </si>
  <si>
    <t>3615 BAYVIEW LLC</t>
  </si>
  <si>
    <t>CONSTRUCTION ON DEMAND</t>
  </si>
  <si>
    <t>BD13018838001B001</t>
  </si>
  <si>
    <t>3782 LEAFY WAY</t>
  </si>
  <si>
    <t>CRISTINA S COLL &amp; LAUREN C COLL</t>
  </si>
  <si>
    <t>BD13018855001B001</t>
  </si>
  <si>
    <t>3812 PARK AV</t>
  </si>
  <si>
    <t>JORGE GONZALEZ MELINDA BROWN GONZALEZ</t>
  </si>
  <si>
    <t>All-Go Construction System, Inc</t>
  </si>
  <si>
    <t>BD13018960001B001</t>
  </si>
  <si>
    <t>3925 LEAFY WAY</t>
  </si>
  <si>
    <t>BERNARD REYNAUD TRS ASTRID REYNAUD TRS</t>
  </si>
  <si>
    <t>BD13019024001B001</t>
  </si>
  <si>
    <t>4042 SW 37 AV</t>
  </si>
  <si>
    <t>DENNIS MANGONE</t>
  </si>
  <si>
    <t>BD13019076001B001</t>
  </si>
  <si>
    <t>4060 BATTERSEA RD</t>
  </si>
  <si>
    <t>JOSE A IBARRA</t>
  </si>
  <si>
    <t>BD13019159001B001</t>
  </si>
  <si>
    <t>2035 TIGER TAIL AV</t>
  </si>
  <si>
    <t>ALI SAREH &amp;W ELAHE</t>
  </si>
  <si>
    <t>BD13019215001B001</t>
  </si>
  <si>
    <t>2200 LINCOLN AV</t>
  </si>
  <si>
    <t>2200 LINCOLN LLC</t>
  </si>
  <si>
    <t xml:space="preserve">OPUS PLUS, INC. </t>
  </si>
  <si>
    <t>BD13019223001B001</t>
  </si>
  <si>
    <t>2235 SECOFFEE TER</t>
  </si>
  <si>
    <t>DOUGLAS MERCADO</t>
  </si>
  <si>
    <t>BD13019365001B001</t>
  </si>
  <si>
    <t>3550 MATHESON AV</t>
  </si>
  <si>
    <t>WILHELMUS M VAN DER VLUGT C/0 RICARDO BAJANDAS ESQ</t>
  </si>
  <si>
    <t xml:space="preserve">CAPPONI CONSTRUCTION GROUP, LLC </t>
  </si>
  <si>
    <t>BD13019395001B001</t>
  </si>
  <si>
    <t>3575 STEWART AV</t>
  </si>
  <si>
    <t>NOREEN G SABLOTSKY</t>
  </si>
  <si>
    <t>ALL CONSTRUCTION &amp; DEVELOPERS</t>
  </si>
  <si>
    <t>BD13019728001B001</t>
  </si>
  <si>
    <t>4080 ENSENADA AV</t>
  </si>
  <si>
    <t>CCCA DEVELOPMENT LLC</t>
  </si>
  <si>
    <t>Atlas Construction Company LLC</t>
  </si>
  <si>
    <t>BD13020293001B001</t>
  </si>
  <si>
    <t>3300 S MOORINGS WAY</t>
  </si>
  <si>
    <t>SKYSCRAPER LLC</t>
  </si>
  <si>
    <t>Overholt Construction Corp</t>
  </si>
  <si>
    <t>BD13020558001B001</t>
  </si>
  <si>
    <t>1771 WA-KEE-NA DR</t>
  </si>
  <si>
    <t>SALVADOR NISTAL SR LE REM SALVADOR NISTAL JR</t>
  </si>
  <si>
    <t>BD13020797001B001</t>
  </si>
  <si>
    <t>3403 DAY AV</t>
  </si>
  <si>
    <t>REFERENCE ONLY URBAN VILLAS AT THE GROVE CONDO</t>
  </si>
  <si>
    <t>BD13020982001B001</t>
  </si>
  <si>
    <t>3773 FROW AV</t>
  </si>
  <si>
    <t>ISMAEL BANOS</t>
  </si>
  <si>
    <t>City &amp; Environs Group Inc.</t>
  </si>
  <si>
    <t>BD13020983001B001</t>
  </si>
  <si>
    <t>3790 OAK AV</t>
  </si>
  <si>
    <t>PIRITA INVESTMENT DEV FUND</t>
  </si>
  <si>
    <t>BD13020987001B001</t>
  </si>
  <si>
    <t>3655 FLORIDA AV</t>
  </si>
  <si>
    <t>BULLET CEMENT CORPORATION TRS</t>
  </si>
  <si>
    <t>BD13020990001B001</t>
  </si>
  <si>
    <t>3621 FLORIDA AV</t>
  </si>
  <si>
    <t>3621 FLORIDA LLC</t>
  </si>
  <si>
    <t>BD13021418001B001</t>
  </si>
  <si>
    <t>3720 FRANTZ RD</t>
  </si>
  <si>
    <t>EDWARD A MOSS &amp;W EILEEN L</t>
  </si>
  <si>
    <t>CEC Construction Corp</t>
  </si>
  <si>
    <t>BD13021604001B001</t>
  </si>
  <si>
    <t>3055 KIRK ST</t>
  </si>
  <si>
    <t>SEAN LEE LILLY</t>
  </si>
  <si>
    <t>BD13021653001B001</t>
  </si>
  <si>
    <t>3441 SHIPPING AV</t>
  </si>
  <si>
    <t>ANGELO CAPACYACHI</t>
  </si>
  <si>
    <t>BD13021916001B001</t>
  </si>
  <si>
    <t>3504 SOLANA RD</t>
  </si>
  <si>
    <t>MIAMI DADE REO HOLDINGS LLC</t>
  </si>
  <si>
    <t>Stone &amp; Properties Group LLC</t>
  </si>
  <si>
    <t>BD13022008001B001</t>
  </si>
  <si>
    <t>2315 TEQUESTA LN</t>
  </si>
  <si>
    <t>JUAN GONZALEZ &amp;W MARIA</t>
  </si>
  <si>
    <t>Stellar Construction Management LLC</t>
  </si>
  <si>
    <t>BD13022025001B001</t>
  </si>
  <si>
    <t>3595 WILLIAM AV</t>
  </si>
  <si>
    <t>3407 DAY LLC</t>
  </si>
  <si>
    <t>BD13022097001B001</t>
  </si>
  <si>
    <t>4080 MATHESON AV</t>
  </si>
  <si>
    <t>EMMARIE HOLDING &amp; FINANCING LLC</t>
  </si>
  <si>
    <t>TERRA CONSTRUCTION MANAGEMENT, LLC</t>
  </si>
  <si>
    <t>BD13022671001B001</t>
  </si>
  <si>
    <t>3832 BAYSIDE CT</t>
  </si>
  <si>
    <t>BD13022980001B001</t>
  </si>
  <si>
    <t>3173 ELIZABETH ST</t>
  </si>
  <si>
    <t>3173 ELIZABETH HOLDINGS LLC</t>
  </si>
  <si>
    <t>BD13023055001B001</t>
  </si>
  <si>
    <t>1709 ESPANOLA DR</t>
  </si>
  <si>
    <t>GENERAL LENDING CORPORATION C/O ZORRILLA &amp; ASSOCIATES PL</t>
  </si>
  <si>
    <t>EXCEL CONSTRUCTION CORP</t>
  </si>
  <si>
    <t>BD13024146001B001</t>
  </si>
  <si>
    <t>1828 S BAYSHORE LN</t>
  </si>
  <si>
    <t>DENNIS J LEATON</t>
  </si>
  <si>
    <t>Archbuilders Inc.</t>
  </si>
  <si>
    <t>BD13024159001B001</t>
  </si>
  <si>
    <t>4048 MALAGA AV</t>
  </si>
  <si>
    <t>MALAGA DEVELOPMENT GROVE LLC</t>
  </si>
  <si>
    <t>BD13024664001B001</t>
  </si>
  <si>
    <t>4064 LOQUAT AV</t>
  </si>
  <si>
    <t>ILARIA PEZZATINI</t>
  </si>
  <si>
    <t xml:space="preserve">A.BRAGA, LLC </t>
  </si>
  <si>
    <t>BD13024900001B001</t>
  </si>
  <si>
    <t>3551 VISTA CT</t>
  </si>
  <si>
    <t>JOSEPH GANGUZZA &amp;W CAROLE</t>
  </si>
  <si>
    <t xml:space="preserve">SHEAR CONSTRUCTION &amp; MANAGEMENT LLC </t>
  </si>
  <si>
    <t>BD13025024001B001</t>
  </si>
  <si>
    <t>3172 OAK AV</t>
  </si>
  <si>
    <t>REFERENCE ONLY TICORP OAK VILLAS CONDO</t>
  </si>
  <si>
    <t>Halloran Construction Corp.</t>
  </si>
  <si>
    <t>BD13025397001B001</t>
  </si>
  <si>
    <t>3861 KUMQUAT AV</t>
  </si>
  <si>
    <t>LIONEL CLAUDE JR SHAUNA J BERNARD</t>
  </si>
  <si>
    <t xml:space="preserve">CONINMAQ L.L.C. </t>
  </si>
  <si>
    <t>BD13026216001B001</t>
  </si>
  <si>
    <t>2940 CATALINA ST</t>
  </si>
  <si>
    <t>OCEAN INVESTMENT # 4 LLC</t>
  </si>
  <si>
    <t>FLEXIBLE BUILDERS INC</t>
  </si>
  <si>
    <t>BD13026842001B001</t>
  </si>
  <si>
    <t>2132 TIGER TAIL AV</t>
  </si>
  <si>
    <t>ALLEN KNOLL</t>
  </si>
  <si>
    <t>N R Group 3 Contractors Inc.</t>
  </si>
  <si>
    <t>BD13027047001B001</t>
  </si>
  <si>
    <t>2930 SW 30 CT</t>
  </si>
  <si>
    <t>CARMEN M AGUIRE</t>
  </si>
  <si>
    <t>BD13027098001B001</t>
  </si>
  <si>
    <t>1899 S BAYSHORE DR</t>
  </si>
  <si>
    <t>KIM CABAN</t>
  </si>
  <si>
    <t>MATRIX CONSTRUCTION GROUP INC.</t>
  </si>
  <si>
    <t>BD13027171001B001</t>
  </si>
  <si>
    <t>4169 VENTURA AV</t>
  </si>
  <si>
    <t>SAMUEL A DOBROW JANICE HATCHETT DOBROW</t>
  </si>
  <si>
    <t xml:space="preserve">SEACOAST ENTERPRISES GROUP, INC. </t>
  </si>
  <si>
    <t>BD13027317001B001</t>
  </si>
  <si>
    <t>2621 NATOMA ST</t>
  </si>
  <si>
    <t>Hugh A Ryan Construction Co</t>
  </si>
  <si>
    <t>BD13027418001B001</t>
  </si>
  <si>
    <t>2930 CATALINA ST</t>
  </si>
  <si>
    <t>OCEAN INVESTMENT 4 LLC</t>
  </si>
  <si>
    <t>BD13027711001B001</t>
  </si>
  <si>
    <t>4259 LENNOX DR</t>
  </si>
  <si>
    <t>SONYA DELONG</t>
  </si>
  <si>
    <t>DOUBLE P. CONSTRUCTION, INC.</t>
  </si>
  <si>
    <t>BD13027937001B001</t>
  </si>
  <si>
    <t>4116 PAMONA AV</t>
  </si>
  <si>
    <t>4116 PAMONA LLC</t>
  </si>
  <si>
    <t>ECONSTRUCTION OF SOUTH FLORIDA INC</t>
  </si>
  <si>
    <t>BD14000193001B001</t>
  </si>
  <si>
    <t>3270 DAY AV</t>
  </si>
  <si>
    <t>PATRICK VOLUM &amp; DOLORES COLICHON VOLUM</t>
  </si>
  <si>
    <t>BD14000194001B001</t>
  </si>
  <si>
    <t>3274 DAY AV</t>
  </si>
  <si>
    <t>PATRICK VOLUM DOLORES COLICHON  VOLUM</t>
  </si>
  <si>
    <t>BD14000490001B001</t>
  </si>
  <si>
    <t>2800 JEFFERSON ST</t>
  </si>
  <si>
    <t>D MIAMI INVESTMENTS INC</t>
  </si>
  <si>
    <t>BD14000676001B001</t>
  </si>
  <si>
    <t>4100 KIAORA ST</t>
  </si>
  <si>
    <t>LINDA HUFFMAN</t>
  </si>
  <si>
    <t>ADISON INC.</t>
  </si>
  <si>
    <t>BD14000791001B001</t>
  </si>
  <si>
    <t>3985 LOQUAT AV</t>
  </si>
  <si>
    <t>FNBN I LLC</t>
  </si>
  <si>
    <t>BD14001287001B001</t>
  </si>
  <si>
    <t>2800 COACOOCHEE ST</t>
  </si>
  <si>
    <t>IAN BANDKLAYDER LAURA SCHWARTZ</t>
  </si>
  <si>
    <t>BD14001359001B001</t>
  </si>
  <si>
    <t>2592 OVERBROOK ST</t>
  </si>
  <si>
    <t>BD14001419001B001</t>
  </si>
  <si>
    <t>4121 HARDIE AV</t>
  </si>
  <si>
    <t>HARDING OAK GROVE PROPERTIES LLC</t>
  </si>
  <si>
    <t>BD14001594001B001</t>
  </si>
  <si>
    <t>3648 OAK AV</t>
  </si>
  <si>
    <t>GREAT VALUE PROPERTIES LLC</t>
  </si>
  <si>
    <t>THE BEC GROUP SERVICES INC</t>
  </si>
  <si>
    <t>BD14001659001B001</t>
  </si>
  <si>
    <t>3241 PERCIVAL AV</t>
  </si>
  <si>
    <t>ROSSIE PAYNE GLORIA SIMMONS</t>
  </si>
  <si>
    <t>BD14001937001B001</t>
  </si>
  <si>
    <t>4130 BRAGANZA AV</t>
  </si>
  <si>
    <t>IRA ZAGER JUDITH ZAGER</t>
  </si>
  <si>
    <t>RCPA Builders Inc.</t>
  </si>
  <si>
    <t>BD14002216001B001</t>
  </si>
  <si>
    <t>3175 WASHINGTON ST</t>
  </si>
  <si>
    <t>JOHN H THOMAS LOUISE G THOMAS</t>
  </si>
  <si>
    <t>BD14002527001B001</t>
  </si>
  <si>
    <t>4215 BRAGANZA AV</t>
  </si>
  <si>
    <t>BRAGANZA INVESTMENTS LLC</t>
  </si>
  <si>
    <t>Zero Nine Construction Management LLC</t>
  </si>
  <si>
    <t>BD14002971001B001</t>
  </si>
  <si>
    <t>3755 SW 37 AV</t>
  </si>
  <si>
    <t>HBARU LLC</t>
  </si>
  <si>
    <t>BD14003138001B001</t>
  </si>
  <si>
    <t>4061 WOODRIDGE RD</t>
  </si>
  <si>
    <t>TREUKO 109TH TERRACE LLC</t>
  </si>
  <si>
    <t>BD14003156001B001</t>
  </si>
  <si>
    <t>3480 DAY AV</t>
  </si>
  <si>
    <t>CORTECITO MIAMI LLC</t>
  </si>
  <si>
    <t>BD14003409001B001</t>
  </si>
  <si>
    <t>3229 DAY AV</t>
  </si>
  <si>
    <t>LEYLA OSORIO</t>
  </si>
  <si>
    <t>LIUCON DEVELOPMENT SERIES LLC</t>
  </si>
  <si>
    <t>BD14003573001B001</t>
  </si>
  <si>
    <t>3561 CHARLES AV</t>
  </si>
  <si>
    <t>BD14003736001B001</t>
  </si>
  <si>
    <t>2341 S BAYSHORE DR</t>
  </si>
  <si>
    <t>PATRICK Z ABUZENI ANGELA K PATT</t>
  </si>
  <si>
    <t>BD14003803001B001</t>
  </si>
  <si>
    <t>4049 VENTURA AV</t>
  </si>
  <si>
    <t>VENTURA 200 LLC</t>
  </si>
  <si>
    <t>BD14003804001B001</t>
  </si>
  <si>
    <t>4039 VENTURA AV</t>
  </si>
  <si>
    <t>VENTURA 205 LLC</t>
  </si>
  <si>
    <t>BD14004004001B001</t>
  </si>
  <si>
    <t>3524 N BAYHOMES DR</t>
  </si>
  <si>
    <t>DANIELA FONTECILLA</t>
  </si>
  <si>
    <t>BD14004830001B001</t>
  </si>
  <si>
    <t>3580 VISTA CT</t>
  </si>
  <si>
    <t>JUAN CARLOS DE ONA MELISSA E DE ONA</t>
  </si>
  <si>
    <t>BD14004860001B001</t>
  </si>
  <si>
    <t>2463 OVERBROOK ST</t>
  </si>
  <si>
    <t>CASAMODERNGROVE LLC</t>
  </si>
  <si>
    <t>Palmer Holdings Inc.</t>
  </si>
  <si>
    <t>BD14004921001B001</t>
  </si>
  <si>
    <t>2629 LINCOLN AV</t>
  </si>
  <si>
    <t>MICHAEL H QUINN &amp;W JENNIFER L</t>
  </si>
  <si>
    <t>BD14005353001B001</t>
  </si>
  <si>
    <t>4260 INGRAHAM HWY</t>
  </si>
  <si>
    <t>NELSON FERNANDEZ JR &amp;W NEIDA C</t>
  </si>
  <si>
    <t>BD14005393001B001</t>
  </si>
  <si>
    <t>4131 SW 37 AV</t>
  </si>
  <si>
    <t>FIRST STONE REUNION LLC</t>
  </si>
  <si>
    <t>E L A CONSTRUCTION CORP</t>
  </si>
  <si>
    <t>BD14005664001B001</t>
  </si>
  <si>
    <t>3167 GIFFORD LN</t>
  </si>
  <si>
    <t>HAL B CASSTEVENS</t>
  </si>
  <si>
    <t>BD14005835001B001</t>
  </si>
  <si>
    <t>3319 OAK AV</t>
  </si>
  <si>
    <t>RICHARD ELLIS CONWAY JR &amp;W PATRICIACONWAY</t>
  </si>
  <si>
    <t>MODERNA DEVELOPMENT LLC</t>
  </si>
  <si>
    <t>BD14006521001B001</t>
  </si>
  <si>
    <t>4384 INGRAHAM HWY</t>
  </si>
  <si>
    <t>BATTERSEA WOODS LLC</t>
  </si>
  <si>
    <t>PALMCORP MANAGEMENT LLC</t>
  </si>
  <si>
    <t>BD14006738001B001</t>
  </si>
  <si>
    <t>4002 BATTERSEA RD</t>
  </si>
  <si>
    <t>BD14007080001B001</t>
  </si>
  <si>
    <t>4180 GROVE ST</t>
  </si>
  <si>
    <t>STEVEN J DEPRIMA DEBORAH A SIMONE</t>
  </si>
  <si>
    <t>BD14007081001B001</t>
  </si>
  <si>
    <t>4111 HARDIE AV</t>
  </si>
  <si>
    <t>RAFAEL LOCURCIO MARIA JOSE ZAMMAR</t>
  </si>
  <si>
    <t>BD14007509001B001</t>
  </si>
  <si>
    <t>3148 NEW YORK ST</t>
  </si>
  <si>
    <t>GREGORY HAN</t>
  </si>
  <si>
    <t>BD14007511001B001</t>
  </si>
  <si>
    <t>3152 NEW YORK ST</t>
  </si>
  <si>
    <t>MIAMIKOLUX LLC</t>
  </si>
  <si>
    <t>BD14007783001B001</t>
  </si>
  <si>
    <t>2977 COCONUT AV</t>
  </si>
  <si>
    <t>COCONUT VIREND LLC</t>
  </si>
  <si>
    <t>MEP CONSTRUCTION GROUP INC</t>
  </si>
  <si>
    <t>BD14007902001B001</t>
  </si>
  <si>
    <t>2111 TIGER TAIL AV</t>
  </si>
  <si>
    <t>PETER BENJAMIN &amp;W KATE CALLAHAN</t>
  </si>
  <si>
    <t>TECH CONSTRUCTION GROUP INC</t>
  </si>
  <si>
    <t>BD14008381001B001</t>
  </si>
  <si>
    <t>1623 S BAYSHORE DR</t>
  </si>
  <si>
    <t>BD14008547001B001</t>
  </si>
  <si>
    <t>3664 PALMETTO AV</t>
  </si>
  <si>
    <t>BD14008989001B001</t>
  </si>
  <si>
    <t>3980 BATTERSEA RD</t>
  </si>
  <si>
    <t>BD14008993001B001</t>
  </si>
  <si>
    <t>4020 BATTERSEA RD</t>
  </si>
  <si>
    <t>BD14009204001B001</t>
  </si>
  <si>
    <t>3182 NEW YORK ST</t>
  </si>
  <si>
    <t>3178 NEW YORK LLC</t>
  </si>
  <si>
    <t>APEX 305 CORP</t>
  </si>
  <si>
    <t>BD14009211001B001</t>
  </si>
  <si>
    <t>2555 SWANSON AV</t>
  </si>
  <si>
    <t>CLARA ARANGO</t>
  </si>
  <si>
    <t>BD14009301001B001</t>
  </si>
  <si>
    <t>2321 TRAPP AV</t>
  </si>
  <si>
    <t>TRAPP INVESTMENT INC</t>
  </si>
  <si>
    <t>BD14009390001B001</t>
  </si>
  <si>
    <t>2411 TIGER TAIL AV</t>
  </si>
  <si>
    <t>MICHAEL J RYAN</t>
  </si>
  <si>
    <t>HAMMER CONSTRUCTION CORP</t>
  </si>
  <si>
    <t>BD14009453001B001</t>
  </si>
  <si>
    <t>2541 TRAPP AV</t>
  </si>
  <si>
    <t>HB HOME DEVELOPMENT TRAPP LLC</t>
  </si>
  <si>
    <t>BD14009769001B001</t>
  </si>
  <si>
    <t>4181 BATTERSEA RD</t>
  </si>
  <si>
    <t>GOMEZ &amp; GOMEZ ENTERPRISES INC</t>
  </si>
  <si>
    <t>Cendoya Construction</t>
  </si>
  <si>
    <t>BD14010391001B001</t>
  </si>
  <si>
    <t>3635 FRANTZ RD</t>
  </si>
  <si>
    <t>PLAYON INVESTMENTS LLC</t>
  </si>
  <si>
    <t>SD Construction LLC</t>
  </si>
  <si>
    <t>BD14010408001B001</t>
  </si>
  <si>
    <t>1760 CHUCUNANTAH RD</t>
  </si>
  <si>
    <t>L &amp; L DESIGN INC</t>
  </si>
  <si>
    <t>Costa Sol Construction</t>
  </si>
  <si>
    <t>BD14010605001B001</t>
  </si>
  <si>
    <t>3950 LEAFY WAY</t>
  </si>
  <si>
    <t>CARLOS L SIGNORET MARIA C FERRER SIGNORET</t>
  </si>
  <si>
    <t>CONTEMPORAY BUILDERS INC</t>
  </si>
  <si>
    <t>BD14010642001B001</t>
  </si>
  <si>
    <t>3110 HIBISCUS ST</t>
  </si>
  <si>
    <t>CEN DEVELOPMENT LLC</t>
  </si>
  <si>
    <t>BD14010653001B001</t>
  </si>
  <si>
    <t>1890 WA-KEE-NA DR</t>
  </si>
  <si>
    <t>CAROLYN C SIMMONS</t>
  </si>
  <si>
    <t>BD14010661001B001</t>
  </si>
  <si>
    <t>4223 BRAGANZA AV</t>
  </si>
  <si>
    <t>JBI AQUISITIONS LLC</t>
  </si>
  <si>
    <t>Berg Construction Inc.</t>
  </si>
  <si>
    <t>BD14010999001B001</t>
  </si>
  <si>
    <t>3134 GIFFORD LN</t>
  </si>
  <si>
    <t>LOURDES M LORENZO-LUACES</t>
  </si>
  <si>
    <t>BD14011349001B001</t>
  </si>
  <si>
    <t>3530 W GLENCOE ST</t>
  </si>
  <si>
    <t>BD14011474001B001</t>
  </si>
  <si>
    <t>3535 FROW AV</t>
  </si>
  <si>
    <t>BD14011813001B001</t>
  </si>
  <si>
    <t>3737 JUSTISON RD</t>
  </si>
  <si>
    <t>3737 JUSTISON ROAD LLC</t>
  </si>
  <si>
    <t xml:space="preserve">CRAWFORD DEVELOPMENT LLC </t>
  </si>
  <si>
    <t>BD14011815001B001</t>
  </si>
  <si>
    <t>3779 JUSTISON RD</t>
  </si>
  <si>
    <t>BD14012321001B001</t>
  </si>
  <si>
    <t>3664 WILLIAM AV</t>
  </si>
  <si>
    <t>WILLIAM AVE LLC</t>
  </si>
  <si>
    <t xml:space="preserve">PISTOS GROUP INCORPORATED </t>
  </si>
  <si>
    <t>BD14012545001B001</t>
  </si>
  <si>
    <t>2480 LINCOLN AV</t>
  </si>
  <si>
    <t>DANIEL DE LA IGLESIA &amp;W EVELYN DE LA IGLESIA</t>
  </si>
  <si>
    <t>CONTEMPORARY CONSTRUCTION GROUP INC</t>
  </si>
  <si>
    <t>BD14012960001B001</t>
  </si>
  <si>
    <t>3886 LA PLAYA BLVD</t>
  </si>
  <si>
    <t>MICHELL A BANDKLAYDER</t>
  </si>
  <si>
    <t>BD14013019001B001</t>
  </si>
  <si>
    <t>3346 WILLIAM AV</t>
  </si>
  <si>
    <t>VILLAGE WEST HOMES LLC</t>
  </si>
  <si>
    <t>CAZO CONSTRUCTION CORP.</t>
  </si>
  <si>
    <t>BD14013021001B001</t>
  </si>
  <si>
    <t>3797 FROW AV</t>
  </si>
  <si>
    <t>BD14013022001B001</t>
  </si>
  <si>
    <t>3745 FROW AV</t>
  </si>
  <si>
    <t>BD14013055001B001</t>
  </si>
  <si>
    <t>4171 BATTERSEA RD</t>
  </si>
  <si>
    <t>MIGUEL ELIAS DENISE ELIAS</t>
  </si>
  <si>
    <t>Lastayo &amp; Padilla Construction Company INC.</t>
  </si>
  <si>
    <t>BD14013152001B001</t>
  </si>
  <si>
    <t>4070 WOODRIDGE RD</t>
  </si>
  <si>
    <t>HB HOME DEVELOPMENT WOODRIDGE LLC</t>
  </si>
  <si>
    <t>BD14013429001B001</t>
  </si>
  <si>
    <t>3190 LAMB CT</t>
  </si>
  <si>
    <t>EQUITY TRUST CO</t>
  </si>
  <si>
    <t>BD14013443001B001</t>
  </si>
  <si>
    <t>1820 S BAYSHORE DR</t>
  </si>
  <si>
    <t>RESIDENT</t>
  </si>
  <si>
    <t>D &amp; J ROOFING AND CONSTRUCTION INC</t>
  </si>
  <si>
    <t>BD14013557001B001</t>
  </si>
  <si>
    <t>2280 TEQUESTA WAY</t>
  </si>
  <si>
    <t>XYZ FINANCIAL INC</t>
  </si>
  <si>
    <t>CARIBBEAN INVESTMENT GROUP INC</t>
  </si>
  <si>
    <t>BD14013599001B001</t>
  </si>
  <si>
    <t>2470 LINCOLN AV</t>
  </si>
  <si>
    <t>BD14014165001B001</t>
  </si>
  <si>
    <t>4061 MATHESON AV</t>
  </si>
  <si>
    <t>LOINTER SOUTH LLC</t>
  </si>
  <si>
    <t>IBUILD INC</t>
  </si>
  <si>
    <t>BD14014275001B001</t>
  </si>
  <si>
    <t>4095 BONITA AV</t>
  </si>
  <si>
    <t>LUCAS A AZAR</t>
  </si>
  <si>
    <t>BD14014481001B001</t>
  </si>
  <si>
    <t>3024 KIRK ST</t>
  </si>
  <si>
    <t>AVIVA SHARP</t>
  </si>
  <si>
    <t>BD14014615001B001</t>
  </si>
  <si>
    <t>4214 ANNE CT</t>
  </si>
  <si>
    <t>ANNE COURT LLC</t>
  </si>
  <si>
    <t>Galena Construction Inc.</t>
  </si>
  <si>
    <t>BD14014702001B001</t>
  </si>
  <si>
    <t>2001 SECOFFEE ST</t>
  </si>
  <si>
    <t>PETER JAMES VESSELLA REBECCA SERRAN VESSELLA</t>
  </si>
  <si>
    <t>DAVID A. LANDY CONSTRUCTION COMPANY, INC.</t>
  </si>
  <si>
    <t>BD15000110001B001</t>
  </si>
  <si>
    <t>30 BAY HEIGHTS DR</t>
  </si>
  <si>
    <t>BONA DEVELOPMENT LLC</t>
  </si>
  <si>
    <t>TECH CONSTRUCTION GROUP RESIDENTIAL INC.</t>
  </si>
  <si>
    <t>BD15000420001B001</t>
  </si>
  <si>
    <t>3900 PARK AV</t>
  </si>
  <si>
    <t xml:space="preserve">ESTATE GENERAL CONTRACTORS, LLC </t>
  </si>
  <si>
    <t>BD15000776001B001</t>
  </si>
  <si>
    <t>3054 NEW YORK ST # 3054</t>
  </si>
  <si>
    <t>ENRIQUE REVILLA</t>
  </si>
  <si>
    <t>GREYSTOKE CONSTRUCTION INC</t>
  </si>
  <si>
    <t>BD15001189001B001</t>
  </si>
  <si>
    <t>3114 EMATHLA ST</t>
  </si>
  <si>
    <t>PARACAS INVESTMENTS LLC</t>
  </si>
  <si>
    <t>BD15001202001B001</t>
  </si>
  <si>
    <t>2836 CRYSTAL CT</t>
  </si>
  <si>
    <t>REDBAY CRYSTAL COURT LLC</t>
  </si>
  <si>
    <t>Raidan Development LLC</t>
  </si>
  <si>
    <t>BD15001897001B001</t>
  </si>
  <si>
    <t>4060 WOODRIDGE RD</t>
  </si>
  <si>
    <t>OLIVIER PATRICK BRION HELENE BRION</t>
  </si>
  <si>
    <t>Hereu's Construction Inc.</t>
  </si>
  <si>
    <t>BD15001960001B001</t>
  </si>
  <si>
    <t>1765 MICANOPY AV</t>
  </si>
  <si>
    <t>MARC I GOLDSAND</t>
  </si>
  <si>
    <t>SAMA CONSTRUCTION, INC</t>
  </si>
  <si>
    <t>BD15001980001B001</t>
  </si>
  <si>
    <t>2459 OVERBROOK ST</t>
  </si>
  <si>
    <t>PROFESSIONAL BUILDING SOLUTIONS LLC</t>
  </si>
  <si>
    <t>BD15002410001B001</t>
  </si>
  <si>
    <t>3110 ELIZABETH ST</t>
  </si>
  <si>
    <t>HU4 PROPERTIES LLC</t>
  </si>
  <si>
    <t>Constructive Consulting Services</t>
  </si>
  <si>
    <t>BD15003110001B001</t>
  </si>
  <si>
    <t>3835 EL PRADO BLVD</t>
  </si>
  <si>
    <t>SAMUEL H NORTON &amp;W PANITA NORTON</t>
  </si>
  <si>
    <t>BD15003350001B001</t>
  </si>
  <si>
    <t>2621 NO-CA-TEE DR</t>
  </si>
  <si>
    <t>VINCENZO MANIACI</t>
  </si>
  <si>
    <t>ENGINEERED SYSTEMS SOLUTIONS LLC</t>
  </si>
  <si>
    <t>BD15003858001B001</t>
  </si>
  <si>
    <t>2903 SW 22 AV</t>
  </si>
  <si>
    <t>2903 SW 22 AVE LLC</t>
  </si>
  <si>
    <t>BANDKLAYDER DEVELOPMENT LLC</t>
  </si>
  <si>
    <t>BD15003907001B001</t>
  </si>
  <si>
    <t>1701 TIGER TAIL AV</t>
  </si>
  <si>
    <t>1701 TIGERTAIL DEVELOPMENT LLC</t>
  </si>
  <si>
    <t>BD15004097001B001</t>
  </si>
  <si>
    <t>2917 SEMINOLE ST</t>
  </si>
  <si>
    <t>NORBERTO GUSTAVO COPIA DANIELA IMERY</t>
  </si>
  <si>
    <t>SEAHORSE CONSTRUCTION, LLC</t>
  </si>
  <si>
    <t>BD15004676001B001</t>
  </si>
  <si>
    <t>3232 EMATHLA ST</t>
  </si>
  <si>
    <t>BRAGI SIGURDSSON</t>
  </si>
  <si>
    <t>BD15005047001B001</t>
  </si>
  <si>
    <t>4135 CRAWFORD AV</t>
  </si>
  <si>
    <t>MARCELO CACCIOLA ROMINA CACCIOLA</t>
  </si>
  <si>
    <t xml:space="preserve">AMERICAN DESIGN ENGINEERING CONSTRUCTION INC. </t>
  </si>
  <si>
    <t>BD15005689001B001</t>
  </si>
  <si>
    <t>3656 PALMETTO AV</t>
  </si>
  <si>
    <t>JAMES OWEN PHILLIPS TRS JAMES OWEN PHILLIPS AND GENOVEVA</t>
  </si>
  <si>
    <t>BD15006218001B001</t>
  </si>
  <si>
    <t>3186 ELIZABETH ST</t>
  </si>
  <si>
    <t>LABOR BETH LLC</t>
  </si>
  <si>
    <t>Gencon Construction Group, LLC</t>
  </si>
  <si>
    <t>BD15006462001B001</t>
  </si>
  <si>
    <t>3041 NEW YORK ST</t>
  </si>
  <si>
    <t>DBAG GROUP CORP</t>
  </si>
  <si>
    <t>CONSTRUCTION TECHNOLOGIES LLC</t>
  </si>
  <si>
    <t>BD15006621001B001</t>
  </si>
  <si>
    <t>3995 SW 37 AV</t>
  </si>
  <si>
    <t>SAMS HOLDINGS AT HISSAR LLC</t>
  </si>
  <si>
    <t>Wahab Construction Co</t>
  </si>
  <si>
    <t>BD15006717001B001</t>
  </si>
  <si>
    <t>3640 AVOCADO AV</t>
  </si>
  <si>
    <t>SILVIA R LASTRA SMUGLOVSKY &amp; JOSE A VARONA</t>
  </si>
  <si>
    <t>SGN Builders LLC</t>
  </si>
  <si>
    <t>BD15006788001B001</t>
  </si>
  <si>
    <t>3099 INDIANA ST</t>
  </si>
  <si>
    <t>SHIPPIANA LLC</t>
  </si>
  <si>
    <t>BD15006863001B001</t>
  </si>
  <si>
    <t>3313 PERCIVAL AV</t>
  </si>
  <si>
    <t>KAREN SMITH EST OF JEAN BROOKINS</t>
  </si>
  <si>
    <t>BAHRI DEVELOPMENTS, INC</t>
  </si>
  <si>
    <t>BD15007484001B001</t>
  </si>
  <si>
    <t>3118 ELIZABETH ST</t>
  </si>
  <si>
    <t>BD15007684001B001</t>
  </si>
  <si>
    <t>3053 GIFFORD LN</t>
  </si>
  <si>
    <t>JUAN M ECHEVERRI &amp;W NOHRA E PELAEZ</t>
  </si>
  <si>
    <t>BD15008021001B001</t>
  </si>
  <si>
    <t>4094 PARK AV</t>
  </si>
  <si>
    <t>ANITA FOSTER LIVING TR ANITA FOSTER</t>
  </si>
  <si>
    <t>BD15008321001B001</t>
  </si>
  <si>
    <t>1641 S BAYSHORE DR</t>
  </si>
  <si>
    <t>BAYSHORE DRIVE LLC</t>
  </si>
  <si>
    <t>FG CONSULTING, LLC</t>
  </si>
  <si>
    <t>BD15008473001B001</t>
  </si>
  <si>
    <t>3749 OAK AV</t>
  </si>
  <si>
    <t>BD15008609001B001</t>
  </si>
  <si>
    <t>3604 PERCIVAL AV</t>
  </si>
  <si>
    <t>BD15008833001B001</t>
  </si>
  <si>
    <t>3755 FROW AV</t>
  </si>
  <si>
    <t>BD15008977001B001</t>
  </si>
  <si>
    <t>3127 MATILDA ST # 3127</t>
  </si>
  <si>
    <t>JUMANOH LLC</t>
  </si>
  <si>
    <t>BD15009303001B001</t>
  </si>
  <si>
    <t>3630 AVOCADO AV</t>
  </si>
  <si>
    <t>PEDRO CAMEJO</t>
  </si>
  <si>
    <t>BD15009752001B001</t>
  </si>
  <si>
    <t>3094 OHIO ST</t>
  </si>
  <si>
    <t>REFERENCE ONLY 3090 3094 OHIO STREET CONDO</t>
  </si>
  <si>
    <t>BD15009753001B001</t>
  </si>
  <si>
    <t>3165 OHIO ST</t>
  </si>
  <si>
    <t>3165 OHIO HOLDINGS LLC</t>
  </si>
  <si>
    <t>BD15010273001B001</t>
  </si>
  <si>
    <t>3139 OHIO ST</t>
  </si>
  <si>
    <t>3139 OHIO HOLDINGS LLC</t>
  </si>
  <si>
    <t>BD15010295001B001</t>
  </si>
  <si>
    <t>2910 VIRGINIA ST</t>
  </si>
  <si>
    <t>REFERENCE ONLY VIRGINIA VILLAS CONDO</t>
  </si>
  <si>
    <t>Masimo Construction Inc</t>
  </si>
  <si>
    <t>BD15010297001B001</t>
  </si>
  <si>
    <t>2906 VIRGINIA ST</t>
  </si>
  <si>
    <t>BD15011181001B001</t>
  </si>
  <si>
    <t>3070 ELIZABETH ST</t>
  </si>
  <si>
    <t>CHARLES E KNIGHT SARAH SH KNIGHT</t>
  </si>
  <si>
    <t>BD15011355001B001</t>
  </si>
  <si>
    <t>3818 POINCIANA AV</t>
  </si>
  <si>
    <t>JUSTIN DREXLER DANIELA FONTECILLA</t>
  </si>
  <si>
    <t>DEERE INDUSTRIES LLC</t>
  </si>
  <si>
    <t>BD15011611001B001</t>
  </si>
  <si>
    <t>2231 TIGER TAIL AV</t>
  </si>
  <si>
    <t>DEUTSCHE BANK NATIONAL TRUST CO C/O ALDRIDGE CONNORS LLP</t>
  </si>
  <si>
    <t>GENERAL GREEN CONSTRUCTION CORP</t>
  </si>
  <si>
    <t>BD15011823001B001</t>
  </si>
  <si>
    <t>3525 ROYAL PALM AV</t>
  </si>
  <si>
    <t>REDBAY ROYAL PALM LLC</t>
  </si>
  <si>
    <t>BD15012606001B001</t>
  </si>
  <si>
    <t>3053 OHIO ST</t>
  </si>
  <si>
    <t>OHIO URBAN DEVELOPMENT LLC</t>
  </si>
  <si>
    <t>Conerstone Construction Consultants</t>
  </si>
  <si>
    <t>BD15012956001B001</t>
  </si>
  <si>
    <t>3379 WILLIAM AV</t>
  </si>
  <si>
    <t>3379 WILLIAM HOLDINGS LLC</t>
  </si>
  <si>
    <t>BD15014416001B001</t>
  </si>
  <si>
    <t>4108 BONITA AV</t>
  </si>
  <si>
    <t>JEFFREY MARCUS NICOLE MARCUS</t>
  </si>
  <si>
    <t>BD15014549001B001</t>
  </si>
  <si>
    <t>4055 SW 37 AV</t>
  </si>
  <si>
    <t>EFC HOLDINDS INC</t>
  </si>
  <si>
    <t>DORLOM CONSTRUCTION, INC.</t>
  </si>
  <si>
    <t>BD15015065001B001</t>
  </si>
  <si>
    <t>3150 HIBISCUS ST</t>
  </si>
  <si>
    <t>MARK PHELPS TRS PHELPS FAMILY REV TRUST</t>
  </si>
  <si>
    <t>BD15016432001B001</t>
  </si>
  <si>
    <t>2335 TEQUESTA LN</t>
  </si>
  <si>
    <t>MATHEW J TRUSSONI &amp;W CAROLINA M TRUSSONI</t>
  </si>
  <si>
    <t>BD15016747001B001</t>
  </si>
  <si>
    <t>1781 WA-KEE-NA DR</t>
  </si>
  <si>
    <t>GLOBAL ONE INVESTMENT GROUP LLC</t>
  </si>
  <si>
    <t>BD15016776001B001</t>
  </si>
  <si>
    <t>4045 BONITA AV</t>
  </si>
  <si>
    <t>4045 BONITA AVE LLC</t>
  </si>
  <si>
    <t>OXFORD UNIVERSAL CORP</t>
  </si>
  <si>
    <t>BD15017384001B001</t>
  </si>
  <si>
    <t>3501 DAY AV</t>
  </si>
  <si>
    <t>REFERENCE ONLY DAY AVENUE &amp; HIBISCUS CONDO</t>
  </si>
  <si>
    <t>LY Construction Inc.</t>
  </si>
  <si>
    <t>BD16000020001B001</t>
  </si>
  <si>
    <t>3003 EMATHLA ST</t>
  </si>
  <si>
    <t>ANA MARGARITA MENDOZA</t>
  </si>
  <si>
    <t>CDC BUILDERS, INC</t>
  </si>
  <si>
    <t>BD16001129001B001</t>
  </si>
  <si>
    <t>3075 BLAINE ST</t>
  </si>
  <si>
    <t>BLAINE RESIDENCES LLC</t>
  </si>
  <si>
    <t>BD16001857001B001</t>
  </si>
  <si>
    <t>3072 INDIANA ST</t>
  </si>
  <si>
    <t>GROVE HOME DEVELOPERS LLC</t>
  </si>
  <si>
    <t>BD16001879001B001</t>
  </si>
  <si>
    <t>3145 OHIO ST</t>
  </si>
  <si>
    <t>LABOR OHIO LLC</t>
  </si>
  <si>
    <t>BD16001907001B001</t>
  </si>
  <si>
    <t>3648 LOQUAT AV</t>
  </si>
  <si>
    <t>3648 LOQUAT LLC</t>
  </si>
  <si>
    <t>SOFL INC.</t>
  </si>
  <si>
    <t>BD16001909001B001</t>
  </si>
  <si>
    <t>3647 AVOCADO AV</t>
  </si>
  <si>
    <t>3647 AVOCADO LLC</t>
  </si>
  <si>
    <t>BD16001968001B001</t>
  </si>
  <si>
    <t>3575 N MOORINGS WAY</t>
  </si>
  <si>
    <t>RENE ARENCIBIA LIZBETH DUNN ARENCIBIA</t>
  </si>
  <si>
    <t>OWNER BUILDER CONSTRUCTION MANAGEMENT SERVICES INC</t>
  </si>
  <si>
    <t>BD16002016001B001</t>
  </si>
  <si>
    <t>2977 BRIDGEPORT AV</t>
  </si>
  <si>
    <t>SET GROVE 3 LLC</t>
  </si>
  <si>
    <t>Prime Shell Inc.</t>
  </si>
  <si>
    <t>BD16002172001B001</t>
  </si>
  <si>
    <t>2370 SECOFFEE TER</t>
  </si>
  <si>
    <t>2370 SECOFEE TERR LLC</t>
  </si>
  <si>
    <t>ALUMA-PRO ENTERPRISES, INC.</t>
  </si>
  <si>
    <t>BD16002203001B001</t>
  </si>
  <si>
    <t>3160 SHIPPING AV</t>
  </si>
  <si>
    <t>GALLERIA REALTY CORPORATION</t>
  </si>
  <si>
    <t>Drive Construction LLC</t>
  </si>
  <si>
    <t>BD16002206001B001</t>
  </si>
  <si>
    <t>3220 MATILDA ST</t>
  </si>
  <si>
    <t>PHILIP SYLVESTER TRS SET GROVE 4 LLC</t>
  </si>
  <si>
    <t>BD16002212001B001</t>
  </si>
  <si>
    <t>2914 CATALINA ST</t>
  </si>
  <si>
    <t>REFERENCE ONLY 2914 CATALINA CONDO</t>
  </si>
  <si>
    <t>BD16002350001B001</t>
  </si>
  <si>
    <t>2550 OVERBROOK ST</t>
  </si>
  <si>
    <t>MAYRA J VERDEZOTO VERDEZOTO DIJS IRREVOCABLE TRUST</t>
  </si>
  <si>
    <t>Rhino Construction &amp; Development</t>
  </si>
  <si>
    <t>BD16003902001B001</t>
  </si>
  <si>
    <t>2958 BIRD AV</t>
  </si>
  <si>
    <t>REF ONLY LINCOLN PARK VILLAS CONDO</t>
  </si>
  <si>
    <t>BD16004529001B001</t>
  </si>
  <si>
    <t>2981 JACKSON AV</t>
  </si>
  <si>
    <t>CARL A SWANSON RUTH S GRIMES</t>
  </si>
  <si>
    <t>BD16005837001B001</t>
  </si>
  <si>
    <t>2803 CRYSTAL CT</t>
  </si>
  <si>
    <t>CHRISTOPHER GANDOLFO LISA J GANDOLFO</t>
  </si>
  <si>
    <t>SWIRE PROPERTIES ONE INC.</t>
  </si>
  <si>
    <t>BD16005896001B001</t>
  </si>
  <si>
    <t>3885 SW 42 AV</t>
  </si>
  <si>
    <t>3885 S LE JEUNE LLC</t>
  </si>
  <si>
    <t>EDUARDO C MIRANDA INC</t>
  </si>
  <si>
    <t>BD16006156001B001</t>
  </si>
  <si>
    <t>4160 RAYNOLDS AV</t>
  </si>
  <si>
    <t>GASTION INC</t>
  </si>
  <si>
    <t xml:space="preserve">UAG CONSTRUCTION, LLC </t>
  </si>
  <si>
    <t>BD16006259001B001</t>
  </si>
  <si>
    <t>4181 INGRAHAM HWY</t>
  </si>
  <si>
    <t>ALLDINOR LLC</t>
  </si>
  <si>
    <t>BD16006809001B001</t>
  </si>
  <si>
    <t>3174 ELIZABETH ST</t>
  </si>
  <si>
    <t>BD16007026001B001</t>
  </si>
  <si>
    <t>3550 STEWART AV</t>
  </si>
  <si>
    <t>JOSE FRANCISCO</t>
  </si>
  <si>
    <t>BD16007381001B001</t>
  </si>
  <si>
    <t>2101 TIGER TAIL AV</t>
  </si>
  <si>
    <t>BERNICE STEINBAUM TRS BERNICE STEINBAUM</t>
  </si>
  <si>
    <t>Archie Construction Incorporated</t>
  </si>
  <si>
    <t>BD16007562001B001</t>
  </si>
  <si>
    <t>3429 N MOORINGS WAY</t>
  </si>
  <si>
    <t>ALEJANDRO GONZALEZ CATALINA JARAMILLO</t>
  </si>
  <si>
    <t>MATEU CONSTRUCTION LLC</t>
  </si>
  <si>
    <t>BD16007640001B001</t>
  </si>
  <si>
    <t>20 BAY HEIGHTS DR</t>
  </si>
  <si>
    <t>20BAYHEIGHTS LLC</t>
  </si>
  <si>
    <t>DESIGN RELATED BUILDERS LLC</t>
  </si>
  <si>
    <t>BD16007809001B001</t>
  </si>
  <si>
    <t>3181 PLAZA ST</t>
  </si>
  <si>
    <t>SUNNY ISLES ASSOCIATES LLC</t>
  </si>
  <si>
    <t xml:space="preserve">REBUILD MIAMI, LLC </t>
  </si>
  <si>
    <t>BD16008005001B001</t>
  </si>
  <si>
    <t>4094 BONITA AV</t>
  </si>
  <si>
    <t>BD16008327001B001</t>
  </si>
  <si>
    <t>3452 MARGARET ST</t>
  </si>
  <si>
    <t>DIANA HINCAPIE TORRES</t>
  </si>
  <si>
    <t>BD16008455001B001</t>
  </si>
  <si>
    <t>3162 HIBISCUS ST</t>
  </si>
  <si>
    <t>EQUITY MIAMI LLC</t>
  </si>
  <si>
    <t>BD16008641001B001</t>
  </si>
  <si>
    <t>3630 N BAYHOMES DR</t>
  </si>
  <si>
    <t>BATLEY INVESTMENTS LLC</t>
  </si>
  <si>
    <t>BD16008995001B001</t>
  </si>
  <si>
    <t>3650 STEWART AV</t>
  </si>
  <si>
    <t>3650 STEWART AVENUE LLC</t>
  </si>
  <si>
    <t>BD16009770001B001</t>
  </si>
  <si>
    <t>4085 MALAGA AV</t>
  </si>
  <si>
    <t>JOSE IBARRA</t>
  </si>
  <si>
    <t>BD16009773001B001</t>
  </si>
  <si>
    <t>1825 MICANOPY AV</t>
  </si>
  <si>
    <t>RAIF MANZUR</t>
  </si>
  <si>
    <t>BD16009931001B001</t>
  </si>
  <si>
    <t>3140 DAY AV</t>
  </si>
  <si>
    <t>DAYDREAMING LLC</t>
  </si>
  <si>
    <t>BD16011755001B001</t>
  </si>
  <si>
    <t>3917 CRAWFORD AV</t>
  </si>
  <si>
    <t>MYRON D GINSBERG TRS JAMIE JESSICA CAPLAN GINSBERG TRS</t>
  </si>
  <si>
    <t>Nottoli construction &amp; Remodeling Inc.</t>
  </si>
  <si>
    <t>BD16011797001B001</t>
  </si>
  <si>
    <t>3211 PERCIVAL AV</t>
  </si>
  <si>
    <t>ODESSA HILL</t>
  </si>
  <si>
    <t>Diegon LLC</t>
  </si>
  <si>
    <t>BD16012424001B001</t>
  </si>
  <si>
    <t>3349 ELIZABETH ST</t>
  </si>
  <si>
    <t>KELLY TERESA BEAM</t>
  </si>
  <si>
    <t>CALULACO CONSTRUCTION INC</t>
  </si>
  <si>
    <t>BD16012514001B001</t>
  </si>
  <si>
    <t>3134 ELIZABETH ST</t>
  </si>
  <si>
    <t>3134 ELIZABETH STREET DEVELOPMENT GROUP LLC</t>
  </si>
  <si>
    <t>BD16012659001B001</t>
  </si>
  <si>
    <t>3374 DAY AV</t>
  </si>
  <si>
    <t>SAVE REAL ESTATE LLC</t>
  </si>
  <si>
    <t>BD16013231001B001</t>
  </si>
  <si>
    <t>2472 INAGUA AV</t>
  </si>
  <si>
    <t>2472 INAGUA LLC</t>
  </si>
  <si>
    <t>BD16014118001B001</t>
  </si>
  <si>
    <t>2475 LINCOLN AV</t>
  </si>
  <si>
    <t>2475 LINCOLN LLC</t>
  </si>
  <si>
    <t>BD16014298001B001</t>
  </si>
  <si>
    <t>3680 SW 37 AV</t>
  </si>
  <si>
    <t>ALFRED FIGUEROA SHERILYN FIGUEROA</t>
  </si>
  <si>
    <t>BD16014560001B001</t>
  </si>
  <si>
    <t>3645 LOQUAT AV</t>
  </si>
  <si>
    <t>TIMOTHY W HAWKES HOLLIS FORRESTER HAWKES</t>
  </si>
  <si>
    <t>ALL HOME ENTERPRISE INC</t>
  </si>
  <si>
    <t>BD16015006001B001</t>
  </si>
  <si>
    <t>3764 CARMEN CT</t>
  </si>
  <si>
    <t>MALAGA DEVELOPMENT GROUP LLC</t>
  </si>
  <si>
    <t>BD16015012001B001</t>
  </si>
  <si>
    <t>1905 TIGER TAIL AV</t>
  </si>
  <si>
    <t>MICHAEL D DANLY &amp;W FLORENCE</t>
  </si>
  <si>
    <t>Queiro Construction Inc.</t>
  </si>
  <si>
    <t>BD16016097001B001</t>
  </si>
  <si>
    <t>2975 JACKSON AV</t>
  </si>
  <si>
    <t>SET DAYNASTY LLC</t>
  </si>
  <si>
    <t>BD16016490001B001</t>
  </si>
  <si>
    <t>3012 KIRK ST</t>
  </si>
  <si>
    <t>CARLOS A MENACHO &amp;W AMIE MILLER &amp; ANA P MENACHO</t>
  </si>
  <si>
    <t>DNA Construction Corp.</t>
  </si>
  <si>
    <t>BD16017223001B001</t>
  </si>
  <si>
    <t>3853 LITTLE AV</t>
  </si>
  <si>
    <t>GONZALO DE LA IGLESIA GABRIELA CARDENA LACAYO</t>
  </si>
  <si>
    <t>BD16017339001B001</t>
  </si>
  <si>
    <t>2960 COCONUT AV</t>
  </si>
  <si>
    <t>SET DYNASTY LLC</t>
  </si>
  <si>
    <t>BD16017350001B001</t>
  </si>
  <si>
    <t>2972 COCONUT AV</t>
  </si>
  <si>
    <t>BD16017354001B001</t>
  </si>
  <si>
    <t>2978 COCONUT AV</t>
  </si>
  <si>
    <t>BD16017356001B001</t>
  </si>
  <si>
    <t>2984 COCONUT AV</t>
  </si>
  <si>
    <t>BD16017358001B001</t>
  </si>
  <si>
    <t>2990 COCONUT AV</t>
  </si>
  <si>
    <t>BD16017360001B001</t>
  </si>
  <si>
    <t>2955 COCONUT AV</t>
  </si>
  <si>
    <t>CHARLES J POGANY</t>
  </si>
  <si>
    <t>BD16017362001B001</t>
  </si>
  <si>
    <t>2931 BRIDGEPORT AV</t>
  </si>
  <si>
    <t>REFERENCE ONLY MARTINIQUE VILLAS</t>
  </si>
  <si>
    <t>BD16017549001B001</t>
  </si>
  <si>
    <t>3845 WOOD AV</t>
  </si>
  <si>
    <t>GILBERT LEE SANDLER &amp;W DIANE FASS</t>
  </si>
  <si>
    <t>A.D.R DEVELOPMENT CORP</t>
  </si>
  <si>
    <t>BD16017958001B001</t>
  </si>
  <si>
    <t>3100 ELIZABETH ST</t>
  </si>
  <si>
    <t>OLEAS AND ASSOCIATES CORP</t>
  </si>
  <si>
    <t>CHIMES CONSTRUCTION COMPANY, LLC</t>
  </si>
  <si>
    <t>BD17000267001B001</t>
  </si>
  <si>
    <t>3167 SHIPPING AV</t>
  </si>
  <si>
    <t>SHIPPING LLC</t>
  </si>
  <si>
    <t>BD17000597001B001</t>
  </si>
  <si>
    <t>3503 PLAZA ST</t>
  </si>
  <si>
    <t>GLASS HOUSES DEVELOPMENT LLC</t>
  </si>
  <si>
    <t>BD17001294001B001</t>
  </si>
  <si>
    <t>3620 STEWART AV</t>
  </si>
  <si>
    <t>JUAN S CORDOVEZ &amp; MARIANNIE BOSCHETTI</t>
  </si>
  <si>
    <t>Dimond Development Inc</t>
  </si>
  <si>
    <t>BD17002500001B001</t>
  </si>
  <si>
    <t>3374 PERRY FROW DR</t>
  </si>
  <si>
    <t>ACE GROUP INVESTORS L L C</t>
  </si>
  <si>
    <t>CMC CONTRACTORS LLC</t>
  </si>
  <si>
    <t>BD17002930001B001</t>
  </si>
  <si>
    <t>4010 PARK AV</t>
  </si>
  <si>
    <t>SET GROVE 4 LLC</t>
  </si>
  <si>
    <t>BD17003399001B001</t>
  </si>
  <si>
    <t>3053 NEW YORK ST</t>
  </si>
  <si>
    <t>CHANTAL GUDUFF JOACHIM</t>
  </si>
  <si>
    <t xml:space="preserve">KEMPER DEVELOPMENT &amp; DESIGN </t>
  </si>
  <si>
    <t>BD17008279001B001</t>
  </si>
  <si>
    <t>3333 FROW AV</t>
  </si>
  <si>
    <t>TRINITY HOMES OF COCONUT GROVE LLC</t>
  </si>
  <si>
    <t>BD17008281001B001</t>
  </si>
  <si>
    <t>3375 OAK AV</t>
  </si>
  <si>
    <t>BD17013275001B001</t>
  </si>
  <si>
    <t>3500 ST GAUDENS RD</t>
  </si>
  <si>
    <t>3500 SAINT GAUDENS LLC</t>
  </si>
  <si>
    <t>TURGO LLC</t>
  </si>
  <si>
    <t>BD17014223001B001</t>
  </si>
  <si>
    <t>1916 S BAYSHORE DR</t>
  </si>
  <si>
    <t>EVELYN M MENA &amp; LOUIS A SARMIENTO</t>
  </si>
  <si>
    <t>BD17017272001B001</t>
  </si>
  <si>
    <t>2935 SW 30 CT</t>
  </si>
  <si>
    <t>LINCOLN DEVELOPMENT LLC</t>
  </si>
  <si>
    <t>BD17017349001B001</t>
  </si>
  <si>
    <t>3121 ELIZABETH ST</t>
  </si>
  <si>
    <t>KEMPER DEVELOPMENT AND DESIGN LLC</t>
  </si>
  <si>
    <t>Actual sqft</t>
  </si>
  <si>
    <t>Living Area</t>
  </si>
  <si>
    <t>Lot Size</t>
  </si>
  <si>
    <t>Year Built</t>
  </si>
  <si>
    <t>Zoning</t>
  </si>
  <si>
    <t>R</t>
  </si>
  <si>
    <t>O</t>
  </si>
  <si>
    <t>Property
Type</t>
  </si>
  <si>
    <t>4001 BATTERSEA RD</t>
  </si>
  <si>
    <t>3312 PERCIVAL AVE</t>
  </si>
  <si>
    <t>3555 W GLENCOE ST</t>
  </si>
  <si>
    <t>1906 TIGER TAIL AV</t>
  </si>
  <si>
    <t>SQFT on Permit</t>
  </si>
  <si>
    <t>Notes</t>
  </si>
  <si>
    <t>Corner lot, allowed trees to stay</t>
  </si>
  <si>
    <t>Flood plain skews numbers</t>
  </si>
  <si>
    <t>Permitted FLR</t>
  </si>
  <si>
    <t>Probable addition</t>
  </si>
  <si>
    <t>VIOLATION likely</t>
  </si>
  <si>
    <t>Combined parcels skew numbers</t>
  </si>
  <si>
    <t xml:space="preserve"> probable addition- VIOLATION likely</t>
  </si>
  <si>
    <t>Advertised SQFT</t>
  </si>
  <si>
    <t>Probable addition/Reno</t>
  </si>
  <si>
    <t>Median Built:</t>
  </si>
  <si>
    <t>Average built:</t>
  </si>
  <si>
    <t>Permitted:</t>
  </si>
  <si>
    <t>Actual Sqft FLR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</si>
</sst>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[$-10409]mm/dd/yyyy"/>
    <numFmt numFmtId="172" formatCode="[$-10409]&quot;$&quot;#,##0.00;\(&quot;$&quot;#,##0.00\)"/>
  </numFmts>
  <fonts count="6" x14ac:knownFonts="1"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right" vertical="top"/>
    </xf>
    <xf numFmtId="2" fontId="1" fillId="0" borderId="0" xfId="0" applyNumberFormat="1" applyFont="1" applyBorder="1" applyAlignment="1">
      <alignment horizontal="right" vertical="top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right" vertical="top" wrapText="1" readingOrder="1"/>
      <protection locked="0"/>
    </xf>
    <xf numFmtId="0" fontId="4" fillId="2" borderId="0" xfId="0" applyFont="1" applyFill="1" applyBorder="1" applyAlignment="1" applyProtection="1">
      <alignment horizontal="center" vertical="top" wrapText="1" readingOrder="1"/>
      <protection locked="0"/>
    </xf>
    <xf numFmtId="0" fontId="4" fillId="2" borderId="0" xfId="0" applyFont="1" applyFill="1" applyBorder="1" applyAlignment="1" applyProtection="1">
      <alignment horizontal="right" vertical="top" wrapText="1" readingOrder="1"/>
      <protection locked="0"/>
    </xf>
    <xf numFmtId="0" fontId="4" fillId="2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Border="1" applyAlignment="1" applyProtection="1">
      <alignment vertical="top" wrapText="1" readingOrder="1"/>
      <protection locked="0"/>
    </xf>
    <xf numFmtId="0" fontId="2" fillId="0" borderId="0" xfId="0" applyFont="1" applyBorder="1" applyAlignment="1" applyProtection="1">
      <alignment horizontal="center" vertical="top" wrapText="1" readingOrder="1"/>
      <protection locked="0"/>
    </xf>
    <xf numFmtId="171" fontId="2" fillId="0" borderId="0" xfId="0" applyNumberFormat="1" applyFont="1" applyBorder="1" applyAlignment="1" applyProtection="1">
      <alignment vertical="top" wrapText="1" readingOrder="1"/>
      <protection locked="0"/>
    </xf>
    <xf numFmtId="172" fontId="2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9" fontId="1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385"/>
  <sheetViews>
    <sheetView showGridLines="0" tabSelected="1" topLeftCell="D1" workbookViewId="0">
      <pane ySplit="3" topLeftCell="A4" activePane="bottomLeft" state="frozenSplit"/>
      <selection pane="bottomLeft" activeCell="J200" sqref="J200"/>
    </sheetView>
  </sheetViews>
  <sheetFormatPr defaultRowHeight="11.25" x14ac:dyDescent="0.2"/>
  <cols>
    <col min="1" max="1" width="6.7109375" style="3" hidden="1" customWidth="1"/>
    <col min="2" max="2" width="19.140625" style="3" hidden="1" customWidth="1"/>
    <col min="3" max="3" width="7.5703125" style="3" hidden="1" customWidth="1"/>
    <col min="4" max="4" width="9.85546875" style="3" customWidth="1"/>
    <col min="5" max="5" width="19.140625" style="8" customWidth="1"/>
    <col min="6" max="6" width="8.5703125" style="3" customWidth="1"/>
    <col min="7" max="7" width="6.5703125" style="3" hidden="1" customWidth="1"/>
    <col min="8" max="8" width="8.85546875" style="3" hidden="1" customWidth="1"/>
    <col min="9" max="9" width="14.28515625" style="3" hidden="1" customWidth="1"/>
    <col min="10" max="10" width="10.7109375" style="8" customWidth="1"/>
    <col min="11" max="11" width="9.5703125" style="8" customWidth="1"/>
    <col min="12" max="12" width="8.42578125" style="8" customWidth="1"/>
    <col min="13" max="13" width="13.7109375" style="8" hidden="1" customWidth="1"/>
    <col min="14" max="14" width="27.42578125" style="3" hidden="1" customWidth="1"/>
    <col min="15" max="15" width="18.28515625" style="3" hidden="1" customWidth="1"/>
    <col min="16" max="16" width="31.42578125" style="3" hidden="1" customWidth="1"/>
    <col min="17" max="17" width="11.28515625" style="2" customWidth="1"/>
    <col min="18" max="18" width="10.7109375" style="7" customWidth="1"/>
    <col min="19" max="19" width="7.7109375" style="1" customWidth="1"/>
    <col min="20" max="20" width="9.5703125" style="1" customWidth="1"/>
    <col min="21" max="21" width="10.85546875" style="1" customWidth="1"/>
    <col min="22" max="22" width="10.85546875" style="3" customWidth="1"/>
    <col min="23" max="23" width="10.85546875" style="3" hidden="1" customWidth="1"/>
    <col min="24" max="24" width="16.5703125" style="10" hidden="1" customWidth="1"/>
    <col min="25" max="25" width="26.28515625" style="24" bestFit="1" customWidth="1"/>
    <col min="26" max="26" width="11" style="3" bestFit="1" customWidth="1"/>
    <col min="27" max="16384" width="9.140625" style="3"/>
  </cols>
  <sheetData>
    <row r="1" spans="1:26" ht="21" customHeight="1" x14ac:dyDescent="0.2">
      <c r="N1" s="1" t="s">
        <v>1062</v>
      </c>
      <c r="O1" s="24">
        <f>COUNT(U1:U300)</f>
        <v>284</v>
      </c>
      <c r="P1" s="24">
        <f>COUNTIF(V1:V300,"&gt;0.5")</f>
        <v>117</v>
      </c>
      <c r="Q1" s="26">
        <f>P1/O1</f>
        <v>0.4119718309859155</v>
      </c>
      <c r="T1" s="1" t="s">
        <v>1060</v>
      </c>
      <c r="U1" s="2">
        <f>MEDIAN(U128:U280)</f>
        <v>0.35</v>
      </c>
    </row>
    <row r="2" spans="1:26" x14ac:dyDescent="0.2">
      <c r="T2" s="1" t="s">
        <v>1061</v>
      </c>
      <c r="U2" s="2">
        <f>AVERAGE(U128:U280)</f>
        <v>0.34250139133414559</v>
      </c>
    </row>
    <row r="3" spans="1:26" s="17" customFormat="1" ht="24" customHeight="1" x14ac:dyDescent="0.2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2" t="s">
        <v>1044</v>
      </c>
      <c r="G3" s="12" t="s">
        <v>6</v>
      </c>
      <c r="H3" s="12" t="s">
        <v>7</v>
      </c>
      <c r="I3" s="12" t="s">
        <v>8</v>
      </c>
      <c r="J3" s="13" t="s">
        <v>1049</v>
      </c>
      <c r="K3" s="13" t="s">
        <v>9</v>
      </c>
      <c r="L3" s="13" t="s">
        <v>10</v>
      </c>
      <c r="M3" s="13" t="s">
        <v>11</v>
      </c>
      <c r="N3" s="14" t="s">
        <v>12</v>
      </c>
      <c r="O3" s="15"/>
      <c r="P3" s="12" t="s">
        <v>13</v>
      </c>
      <c r="Q3" s="16" t="s">
        <v>1037</v>
      </c>
      <c r="R3" s="16" t="s">
        <v>1038</v>
      </c>
      <c r="S3" s="16" t="s">
        <v>1039</v>
      </c>
      <c r="T3" s="16" t="s">
        <v>1040</v>
      </c>
      <c r="U3" s="6" t="s">
        <v>1063</v>
      </c>
      <c r="V3" s="17" t="s">
        <v>1053</v>
      </c>
      <c r="X3" s="9" t="s">
        <v>1041</v>
      </c>
      <c r="Y3" s="25" t="s">
        <v>1050</v>
      </c>
      <c r="Z3" s="17" t="s">
        <v>1058</v>
      </c>
    </row>
    <row r="4" spans="1:26" ht="22.5" hidden="1" customHeight="1" x14ac:dyDescent="0.2">
      <c r="A4" s="18"/>
      <c r="B4" s="19"/>
      <c r="C4" s="20"/>
      <c r="D4" s="21"/>
      <c r="E4" s="11" t="s">
        <v>1048</v>
      </c>
      <c r="F4" s="20"/>
      <c r="G4" s="20"/>
      <c r="H4" s="18"/>
      <c r="I4" s="19"/>
      <c r="J4" s="11"/>
      <c r="K4" s="11"/>
      <c r="L4" s="11"/>
      <c r="M4" s="22"/>
      <c r="N4" s="19"/>
      <c r="O4" s="23"/>
      <c r="P4" s="19"/>
      <c r="Q4" s="1">
        <v>2008</v>
      </c>
      <c r="R4" s="1">
        <v>1446</v>
      </c>
      <c r="S4" s="1">
        <v>10000</v>
      </c>
      <c r="T4" s="1">
        <v>1938</v>
      </c>
      <c r="U4" s="2">
        <f t="shared" ref="U4:U64" si="0">IF(S4=0," ",Q4/S4)</f>
        <v>0.20080000000000001</v>
      </c>
      <c r="V4" s="2">
        <f t="shared" ref="V4:V64" si="1">J4/S4</f>
        <v>0</v>
      </c>
      <c r="W4" s="2"/>
      <c r="X4" s="10" t="s">
        <v>1042</v>
      </c>
      <c r="Y4" s="3"/>
    </row>
    <row r="5" spans="1:26" ht="22.5" hidden="1" customHeight="1" x14ac:dyDescent="0.2">
      <c r="A5" s="18">
        <v>114</v>
      </c>
      <c r="B5" s="19" t="s">
        <v>422</v>
      </c>
      <c r="C5" s="20" t="s">
        <v>15</v>
      </c>
      <c r="D5" s="21">
        <v>41887.65902777778</v>
      </c>
      <c r="E5" s="11" t="s">
        <v>423</v>
      </c>
      <c r="F5" s="20" t="s">
        <v>17</v>
      </c>
      <c r="G5" s="20" t="s">
        <v>18</v>
      </c>
      <c r="H5" s="18" t="s">
        <v>19</v>
      </c>
      <c r="I5" s="19" t="s">
        <v>20</v>
      </c>
      <c r="J5" s="11">
        <v>0</v>
      </c>
      <c r="K5" s="11">
        <v>19</v>
      </c>
      <c r="L5" s="11">
        <v>2</v>
      </c>
      <c r="M5" s="22">
        <v>390000</v>
      </c>
      <c r="N5" s="19" t="s">
        <v>424</v>
      </c>
      <c r="O5" s="23"/>
      <c r="P5" s="19"/>
      <c r="Q5" s="1">
        <v>3056</v>
      </c>
      <c r="R5" s="1">
        <v>4750</v>
      </c>
      <c r="S5" s="1">
        <v>6400</v>
      </c>
      <c r="T5" s="1">
        <v>2015</v>
      </c>
      <c r="U5" s="2">
        <f t="shared" si="0"/>
        <v>0.47749999999999998</v>
      </c>
      <c r="V5" s="2">
        <f t="shared" si="1"/>
        <v>0</v>
      </c>
      <c r="W5" s="2"/>
      <c r="X5" s="10" t="s">
        <v>1042</v>
      </c>
      <c r="Y5" s="3"/>
    </row>
    <row r="6" spans="1:26" ht="22.5" hidden="1" customHeight="1" x14ac:dyDescent="0.2">
      <c r="A6" s="18"/>
      <c r="B6" s="19"/>
      <c r="C6" s="20"/>
      <c r="D6" s="21"/>
      <c r="E6" s="11" t="s">
        <v>1046</v>
      </c>
      <c r="F6" s="20"/>
      <c r="G6" s="20"/>
      <c r="H6" s="18"/>
      <c r="I6" s="19"/>
      <c r="J6" s="11"/>
      <c r="K6" s="11"/>
      <c r="L6" s="11"/>
      <c r="M6" s="22"/>
      <c r="N6" s="19"/>
      <c r="O6" s="23"/>
      <c r="P6" s="19"/>
      <c r="Q6" s="1">
        <v>1035</v>
      </c>
      <c r="R6" s="1">
        <v>780</v>
      </c>
      <c r="S6" s="1">
        <v>5000</v>
      </c>
      <c r="T6" s="1">
        <v>1940</v>
      </c>
      <c r="U6" s="2">
        <f t="shared" si="0"/>
        <v>0.20699999999999999</v>
      </c>
      <c r="V6" s="2">
        <f t="shared" si="1"/>
        <v>0</v>
      </c>
      <c r="W6" s="2"/>
      <c r="X6" s="10" t="s">
        <v>1042</v>
      </c>
      <c r="Y6" s="3"/>
    </row>
    <row r="7" spans="1:26" ht="22.5" hidden="1" customHeight="1" x14ac:dyDescent="0.2">
      <c r="A7" s="18"/>
      <c r="B7" s="19"/>
      <c r="C7" s="20"/>
      <c r="D7" s="21"/>
      <c r="E7" s="11" t="s">
        <v>1047</v>
      </c>
      <c r="F7" s="20"/>
      <c r="G7" s="20"/>
      <c r="H7" s="18"/>
      <c r="I7" s="19"/>
      <c r="J7" s="11"/>
      <c r="K7" s="11"/>
      <c r="L7" s="11"/>
      <c r="M7" s="22"/>
      <c r="N7" s="19"/>
      <c r="O7" s="23"/>
      <c r="P7" s="19"/>
      <c r="Q7" s="1">
        <v>1405</v>
      </c>
      <c r="R7" s="1">
        <v>1405</v>
      </c>
      <c r="S7" s="1">
        <v>5000</v>
      </c>
      <c r="T7" s="1">
        <v>1954</v>
      </c>
      <c r="U7" s="2">
        <f t="shared" si="0"/>
        <v>0.28100000000000003</v>
      </c>
      <c r="V7" s="2">
        <f t="shared" si="1"/>
        <v>0</v>
      </c>
      <c r="W7" s="2"/>
      <c r="X7" s="10" t="s">
        <v>1042</v>
      </c>
      <c r="Y7" s="3"/>
    </row>
    <row r="8" spans="1:26" ht="22.5" hidden="1" customHeight="1" x14ac:dyDescent="0.2">
      <c r="A8" s="18"/>
      <c r="B8" s="19"/>
      <c r="C8" s="20"/>
      <c r="D8" s="21"/>
      <c r="E8" s="11" t="s">
        <v>1045</v>
      </c>
      <c r="F8" s="20"/>
      <c r="G8" s="20"/>
      <c r="H8" s="18"/>
      <c r="I8" s="19"/>
      <c r="J8" s="11"/>
      <c r="K8" s="11"/>
      <c r="L8" s="11"/>
      <c r="M8" s="22"/>
      <c r="N8" s="19"/>
      <c r="O8" s="23"/>
      <c r="P8" s="19"/>
      <c r="Q8" s="1">
        <v>2366</v>
      </c>
      <c r="R8" s="1">
        <v>3137</v>
      </c>
      <c r="S8" s="1">
        <v>6500</v>
      </c>
      <c r="T8" s="1">
        <v>1987</v>
      </c>
      <c r="U8" s="2">
        <f t="shared" si="0"/>
        <v>0.36399999999999999</v>
      </c>
      <c r="V8" s="2">
        <f t="shared" si="1"/>
        <v>0</v>
      </c>
      <c r="W8" s="2"/>
      <c r="X8" s="10" t="s">
        <v>1042</v>
      </c>
      <c r="Y8" s="3"/>
    </row>
    <row r="9" spans="1:26" ht="22.5" hidden="1" customHeight="1" x14ac:dyDescent="0.2">
      <c r="A9" s="18">
        <v>279</v>
      </c>
      <c r="B9" s="19" t="s">
        <v>959</v>
      </c>
      <c r="C9" s="20" t="s">
        <v>15</v>
      </c>
      <c r="D9" s="21">
        <v>42667.518749999996</v>
      </c>
      <c r="E9" s="11" t="s">
        <v>960</v>
      </c>
      <c r="F9" s="20" t="s">
        <v>17</v>
      </c>
      <c r="G9" s="20" t="s">
        <v>18</v>
      </c>
      <c r="H9" s="18" t="s">
        <v>19</v>
      </c>
      <c r="I9" s="19" t="s">
        <v>20</v>
      </c>
      <c r="J9" s="11">
        <v>55</v>
      </c>
      <c r="K9" s="11">
        <v>12</v>
      </c>
      <c r="L9" s="11">
        <v>1</v>
      </c>
      <c r="M9" s="22">
        <v>7500</v>
      </c>
      <c r="N9" s="19" t="s">
        <v>961</v>
      </c>
      <c r="O9" s="23"/>
      <c r="P9" s="19" t="s">
        <v>962</v>
      </c>
      <c r="Q9" s="1">
        <v>6700</v>
      </c>
      <c r="R9" s="1"/>
      <c r="S9" s="1">
        <v>33727</v>
      </c>
      <c r="T9" s="1">
        <v>1926</v>
      </c>
      <c r="U9" s="2">
        <f t="shared" si="0"/>
        <v>0.19865389747086903</v>
      </c>
      <c r="V9" s="2">
        <f t="shared" si="1"/>
        <v>1.6307409493877309E-3</v>
      </c>
      <c r="W9" s="2"/>
      <c r="X9" s="10" t="s">
        <v>1042</v>
      </c>
      <c r="Y9" s="3"/>
    </row>
    <row r="10" spans="1:26" ht="22.5" hidden="1" customHeight="1" x14ac:dyDescent="0.2">
      <c r="A10" s="18">
        <v>230</v>
      </c>
      <c r="B10" s="19" t="s">
        <v>793</v>
      </c>
      <c r="C10" s="20" t="s">
        <v>15</v>
      </c>
      <c r="D10" s="21">
        <v>42524.486805555556</v>
      </c>
      <c r="E10" s="11" t="s">
        <v>794</v>
      </c>
      <c r="F10" s="20" t="s">
        <v>17</v>
      </c>
      <c r="G10" s="20" t="s">
        <v>18</v>
      </c>
      <c r="H10" s="18" t="s">
        <v>19</v>
      </c>
      <c r="I10" s="19" t="s">
        <v>20</v>
      </c>
      <c r="J10" s="11">
        <v>535</v>
      </c>
      <c r="K10" s="11">
        <v>12</v>
      </c>
      <c r="L10" s="11">
        <v>1</v>
      </c>
      <c r="M10" s="22">
        <v>450000</v>
      </c>
      <c r="N10" s="19" t="s">
        <v>795</v>
      </c>
      <c r="O10" s="23"/>
      <c r="P10" s="19" t="s">
        <v>796</v>
      </c>
      <c r="Q10" s="1">
        <v>0</v>
      </c>
      <c r="R10" s="1">
        <v>0</v>
      </c>
      <c r="S10" s="1">
        <v>319775</v>
      </c>
      <c r="T10" s="1">
        <v>0</v>
      </c>
      <c r="U10" s="2">
        <f t="shared" si="0"/>
        <v>0</v>
      </c>
      <c r="V10" s="2">
        <f t="shared" si="1"/>
        <v>1.6730513642404816E-3</v>
      </c>
      <c r="W10" s="2"/>
      <c r="X10" s="10" t="s">
        <v>1042</v>
      </c>
      <c r="Y10" s="3"/>
    </row>
    <row r="11" spans="1:26" ht="22.5" hidden="1" customHeight="1" x14ac:dyDescent="0.2">
      <c r="A11" s="18">
        <v>84</v>
      </c>
      <c r="B11" s="19" t="s">
        <v>316</v>
      </c>
      <c r="C11" s="20" t="s">
        <v>15</v>
      </c>
      <c r="D11" s="21">
        <v>41484.363194444442</v>
      </c>
      <c r="E11" s="11" t="s">
        <v>317</v>
      </c>
      <c r="F11" s="20" t="s">
        <v>17</v>
      </c>
      <c r="G11" s="20" t="s">
        <v>18</v>
      </c>
      <c r="H11" s="18" t="s">
        <v>19</v>
      </c>
      <c r="I11" s="19" t="s">
        <v>20</v>
      </c>
      <c r="J11" s="11">
        <v>40</v>
      </c>
      <c r="K11" s="11">
        <v>1</v>
      </c>
      <c r="L11" s="11">
        <v>1</v>
      </c>
      <c r="M11" s="22">
        <v>35000</v>
      </c>
      <c r="N11" s="19" t="s">
        <v>318</v>
      </c>
      <c r="O11" s="23"/>
      <c r="P11" s="19" t="s">
        <v>319</v>
      </c>
      <c r="Q11" s="1">
        <v>3815</v>
      </c>
      <c r="R11" s="1">
        <v>-1</v>
      </c>
      <c r="S11" s="1">
        <v>6750</v>
      </c>
      <c r="T11" s="1">
        <v>2003</v>
      </c>
      <c r="U11" s="2">
        <f t="shared" si="0"/>
        <v>0.56518518518518523</v>
      </c>
      <c r="V11" s="2">
        <f t="shared" si="1"/>
        <v>5.9259259259259256E-3</v>
      </c>
      <c r="W11" s="2"/>
      <c r="X11" s="10" t="s">
        <v>1042</v>
      </c>
      <c r="Y11" s="3"/>
    </row>
    <row r="12" spans="1:26" ht="22.5" hidden="1" customHeight="1" x14ac:dyDescent="0.2">
      <c r="A12" s="18">
        <v>262</v>
      </c>
      <c r="B12" s="19" t="s">
        <v>904</v>
      </c>
      <c r="C12" s="20" t="s">
        <v>15</v>
      </c>
      <c r="D12" s="21">
        <v>42573.638194444444</v>
      </c>
      <c r="E12" s="11" t="s">
        <v>905</v>
      </c>
      <c r="F12" s="20" t="s">
        <v>17</v>
      </c>
      <c r="G12" s="20" t="s">
        <v>18</v>
      </c>
      <c r="H12" s="18" t="s">
        <v>19</v>
      </c>
      <c r="I12" s="19" t="s">
        <v>20</v>
      </c>
      <c r="J12" s="11">
        <v>36</v>
      </c>
      <c r="K12" s="11">
        <v>8</v>
      </c>
      <c r="L12" s="11">
        <v>1</v>
      </c>
      <c r="M12" s="22">
        <v>4500</v>
      </c>
      <c r="N12" s="19" t="s">
        <v>906</v>
      </c>
      <c r="O12" s="23"/>
      <c r="P12" s="19"/>
      <c r="Q12" s="1">
        <v>1076</v>
      </c>
      <c r="R12" s="1">
        <v>-1</v>
      </c>
      <c r="S12" s="1">
        <v>4725</v>
      </c>
      <c r="T12" s="1">
        <v>1948</v>
      </c>
      <c r="U12" s="2">
        <f t="shared" si="0"/>
        <v>0.22772486772486772</v>
      </c>
      <c r="V12" s="2">
        <f t="shared" si="1"/>
        <v>7.619047619047619E-3</v>
      </c>
      <c r="W12" s="2"/>
      <c r="X12" s="10" t="s">
        <v>1042</v>
      </c>
      <c r="Y12" s="3"/>
    </row>
    <row r="13" spans="1:26" ht="22.5" hidden="1" customHeight="1" x14ac:dyDescent="0.2">
      <c r="A13" s="18">
        <v>256</v>
      </c>
      <c r="B13" s="19" t="s">
        <v>883</v>
      </c>
      <c r="C13" s="20" t="s">
        <v>15</v>
      </c>
      <c r="D13" s="21">
        <v>42789.574999999997</v>
      </c>
      <c r="E13" s="11" t="s">
        <v>884</v>
      </c>
      <c r="F13" s="20" t="s">
        <v>17</v>
      </c>
      <c r="G13" s="20" t="s">
        <v>18</v>
      </c>
      <c r="H13" s="18" t="s">
        <v>19</v>
      </c>
      <c r="I13" s="19" t="s">
        <v>20</v>
      </c>
      <c r="J13" s="11">
        <v>223</v>
      </c>
      <c r="K13" s="11">
        <v>12</v>
      </c>
      <c r="L13" s="11">
        <v>1</v>
      </c>
      <c r="M13" s="22">
        <v>27875</v>
      </c>
      <c r="N13" s="19" t="s">
        <v>885</v>
      </c>
      <c r="O13" s="23"/>
      <c r="P13" s="19" t="s">
        <v>714</v>
      </c>
      <c r="Q13" s="1">
        <v>5845</v>
      </c>
      <c r="R13" s="1">
        <v>-1</v>
      </c>
      <c r="S13" s="1">
        <v>24000</v>
      </c>
      <c r="T13" s="1">
        <v>1923</v>
      </c>
      <c r="U13" s="2">
        <f t="shared" si="0"/>
        <v>0.24354166666666666</v>
      </c>
      <c r="V13" s="2">
        <f t="shared" si="1"/>
        <v>9.2916666666666668E-3</v>
      </c>
      <c r="W13" s="2"/>
      <c r="X13" s="10" t="s">
        <v>1042</v>
      </c>
      <c r="Y13" s="3"/>
    </row>
    <row r="14" spans="1:26" ht="22.5" hidden="1" customHeight="1" x14ac:dyDescent="0.2">
      <c r="A14" s="18">
        <v>186</v>
      </c>
      <c r="B14" s="19" t="s">
        <v>650</v>
      </c>
      <c r="C14" s="20" t="s">
        <v>15</v>
      </c>
      <c r="D14" s="21">
        <v>42095.581249999996</v>
      </c>
      <c r="E14" s="11" t="s">
        <v>651</v>
      </c>
      <c r="F14" s="20" t="s">
        <v>17</v>
      </c>
      <c r="G14" s="20" t="s">
        <v>18</v>
      </c>
      <c r="H14" s="18" t="s">
        <v>19</v>
      </c>
      <c r="I14" s="19" t="s">
        <v>20</v>
      </c>
      <c r="J14" s="11">
        <v>232</v>
      </c>
      <c r="K14" s="11">
        <v>12</v>
      </c>
      <c r="L14" s="11">
        <v>1</v>
      </c>
      <c r="M14" s="22">
        <v>90000</v>
      </c>
      <c r="N14" s="19" t="s">
        <v>620</v>
      </c>
      <c r="O14" s="23"/>
      <c r="P14" s="19" t="s">
        <v>652</v>
      </c>
      <c r="Q14" s="1">
        <v>0</v>
      </c>
      <c r="R14" s="1">
        <v>0</v>
      </c>
      <c r="S14" s="1">
        <v>24840</v>
      </c>
      <c r="T14" s="1">
        <v>1965</v>
      </c>
      <c r="U14" s="2">
        <f t="shared" si="0"/>
        <v>0</v>
      </c>
      <c r="V14" s="2">
        <f t="shared" si="1"/>
        <v>9.3397745571658607E-3</v>
      </c>
      <c r="W14" s="2"/>
      <c r="X14" s="10" t="s">
        <v>1042</v>
      </c>
      <c r="Y14" s="3"/>
    </row>
    <row r="15" spans="1:26" ht="22.5" hidden="1" customHeight="1" x14ac:dyDescent="0.2">
      <c r="A15" s="18">
        <v>6</v>
      </c>
      <c r="B15" s="19" t="s">
        <v>38</v>
      </c>
      <c r="C15" s="20" t="s">
        <v>15</v>
      </c>
      <c r="D15" s="21">
        <v>41170.510416666664</v>
      </c>
      <c r="E15" s="11" t="s">
        <v>39</v>
      </c>
      <c r="F15" s="20" t="s">
        <v>17</v>
      </c>
      <c r="G15" s="20" t="s">
        <v>18</v>
      </c>
      <c r="H15" s="18" t="s">
        <v>19</v>
      </c>
      <c r="I15" s="19" t="s">
        <v>20</v>
      </c>
      <c r="J15" s="11">
        <v>165</v>
      </c>
      <c r="K15" s="11">
        <v>1</v>
      </c>
      <c r="L15" s="11">
        <v>1</v>
      </c>
      <c r="M15" s="22">
        <v>25000</v>
      </c>
      <c r="N15" s="19" t="s">
        <v>40</v>
      </c>
      <c r="O15" s="23"/>
      <c r="P15" s="19" t="s">
        <v>41</v>
      </c>
      <c r="Q15" s="1">
        <v>1709</v>
      </c>
      <c r="R15" s="1"/>
      <c r="S15" s="1">
        <v>11610</v>
      </c>
      <c r="T15" s="1">
        <v>1966</v>
      </c>
      <c r="U15" s="2">
        <f t="shared" si="0"/>
        <v>0.14720068906115419</v>
      </c>
      <c r="V15" s="2">
        <f t="shared" si="1"/>
        <v>1.4211886304909561E-2</v>
      </c>
      <c r="W15" s="2"/>
      <c r="X15" s="10" t="s">
        <v>1042</v>
      </c>
      <c r="Y15" s="3"/>
    </row>
    <row r="16" spans="1:26" ht="22.5" hidden="1" customHeight="1" x14ac:dyDescent="0.2">
      <c r="A16" s="18">
        <v>134</v>
      </c>
      <c r="B16" s="19" t="s">
        <v>485</v>
      </c>
      <c r="C16" s="20" t="s">
        <v>15</v>
      </c>
      <c r="D16" s="21">
        <v>41886.501388888886</v>
      </c>
      <c r="E16" s="11" t="s">
        <v>486</v>
      </c>
      <c r="F16" s="20" t="s">
        <v>17</v>
      </c>
      <c r="G16" s="20" t="s">
        <v>18</v>
      </c>
      <c r="H16" s="18" t="s">
        <v>19</v>
      </c>
      <c r="I16" s="19" t="s">
        <v>20</v>
      </c>
      <c r="J16" s="11">
        <v>287</v>
      </c>
      <c r="K16" s="11">
        <v>12</v>
      </c>
      <c r="L16" s="11">
        <v>1</v>
      </c>
      <c r="M16" s="22">
        <v>23319</v>
      </c>
      <c r="N16" s="19" t="s">
        <v>487</v>
      </c>
      <c r="O16" s="23"/>
      <c r="P16" s="19"/>
      <c r="Q16" s="1">
        <v>3185</v>
      </c>
      <c r="R16" s="1">
        <v>2893</v>
      </c>
      <c r="S16" s="1">
        <v>18970</v>
      </c>
      <c r="T16" s="1">
        <v>1940</v>
      </c>
      <c r="U16" s="2">
        <f t="shared" si="0"/>
        <v>0.16789667896678967</v>
      </c>
      <c r="V16" s="2">
        <f t="shared" si="1"/>
        <v>1.5129151291512915E-2</v>
      </c>
      <c r="W16" s="2"/>
      <c r="X16" s="10" t="s">
        <v>1042</v>
      </c>
      <c r="Y16" s="3"/>
    </row>
    <row r="17" spans="1:25" ht="22.5" hidden="1" customHeight="1" x14ac:dyDescent="0.2">
      <c r="A17" s="18">
        <v>48</v>
      </c>
      <c r="B17" s="19" t="s">
        <v>191</v>
      </c>
      <c r="C17" s="20" t="s">
        <v>15</v>
      </c>
      <c r="D17" s="21">
        <v>41472.448611111111</v>
      </c>
      <c r="E17" s="11" t="s">
        <v>192</v>
      </c>
      <c r="F17" s="20" t="s">
        <v>17</v>
      </c>
      <c r="G17" s="20" t="s">
        <v>18</v>
      </c>
      <c r="H17" s="18" t="s">
        <v>19</v>
      </c>
      <c r="I17" s="19" t="s">
        <v>20</v>
      </c>
      <c r="J17" s="11">
        <v>158</v>
      </c>
      <c r="K17" s="11">
        <v>8</v>
      </c>
      <c r="L17" s="11">
        <v>1</v>
      </c>
      <c r="M17" s="22">
        <v>16900</v>
      </c>
      <c r="N17" s="19" t="s">
        <v>193</v>
      </c>
      <c r="O17" s="23"/>
      <c r="P17" s="19"/>
      <c r="Q17" s="1">
        <v>3996</v>
      </c>
      <c r="R17" s="1">
        <v>3346</v>
      </c>
      <c r="S17" s="1">
        <v>9100</v>
      </c>
      <c r="T17" s="1">
        <v>1949</v>
      </c>
      <c r="U17" s="2">
        <f t="shared" si="0"/>
        <v>0.4391208791208791</v>
      </c>
      <c r="V17" s="2">
        <f t="shared" si="1"/>
        <v>1.7362637362637361E-2</v>
      </c>
      <c r="W17" s="2"/>
      <c r="X17" s="10" t="s">
        <v>1042</v>
      </c>
      <c r="Y17" s="3"/>
    </row>
    <row r="18" spans="1:25" ht="22.5" hidden="1" customHeight="1" x14ac:dyDescent="0.2">
      <c r="A18" s="18">
        <v>71</v>
      </c>
      <c r="B18" s="19" t="s">
        <v>271</v>
      </c>
      <c r="C18" s="20" t="s">
        <v>15</v>
      </c>
      <c r="D18" s="21">
        <v>41438.631944444445</v>
      </c>
      <c r="E18" s="11" t="s">
        <v>272</v>
      </c>
      <c r="F18" s="20" t="s">
        <v>17</v>
      </c>
      <c r="G18" s="20" t="s">
        <v>18</v>
      </c>
      <c r="H18" s="18" t="s">
        <v>19</v>
      </c>
      <c r="I18" s="19" t="s">
        <v>20</v>
      </c>
      <c r="J18" s="11">
        <v>342</v>
      </c>
      <c r="K18" s="11">
        <v>1</v>
      </c>
      <c r="L18" s="11">
        <v>1</v>
      </c>
      <c r="M18" s="22">
        <v>27788</v>
      </c>
      <c r="N18" s="19" t="s">
        <v>273</v>
      </c>
      <c r="O18" s="23"/>
      <c r="P18" s="19"/>
      <c r="Q18" s="1">
        <v>1640</v>
      </c>
      <c r="R18" s="1">
        <v>-1</v>
      </c>
      <c r="S18" s="1">
        <v>19400</v>
      </c>
      <c r="T18" s="1">
        <v>1948</v>
      </c>
      <c r="U18" s="2">
        <f t="shared" si="0"/>
        <v>8.4536082474226809E-2</v>
      </c>
      <c r="V18" s="2">
        <f t="shared" si="1"/>
        <v>1.7628865979381445E-2</v>
      </c>
      <c r="W18" s="2"/>
      <c r="X18" s="10" t="s">
        <v>1042</v>
      </c>
      <c r="Y18" s="3"/>
    </row>
    <row r="19" spans="1:25" ht="22.5" hidden="1" customHeight="1" x14ac:dyDescent="0.2">
      <c r="A19" s="18">
        <v>75</v>
      </c>
      <c r="B19" s="19" t="s">
        <v>285</v>
      </c>
      <c r="C19" s="20" t="s">
        <v>15</v>
      </c>
      <c r="D19" s="21">
        <v>41442.572916666664</v>
      </c>
      <c r="E19" s="11" t="s">
        <v>286</v>
      </c>
      <c r="F19" s="20" t="s">
        <v>17</v>
      </c>
      <c r="G19" s="20" t="s">
        <v>18</v>
      </c>
      <c r="H19" s="18" t="s">
        <v>19</v>
      </c>
      <c r="I19" s="19" t="s">
        <v>20</v>
      </c>
      <c r="J19" s="11">
        <v>760</v>
      </c>
      <c r="K19" s="11">
        <v>10</v>
      </c>
      <c r="L19" s="11">
        <v>1</v>
      </c>
      <c r="M19" s="22">
        <v>120000</v>
      </c>
      <c r="N19" s="19" t="s">
        <v>287</v>
      </c>
      <c r="O19" s="23"/>
      <c r="P19" s="19" t="s">
        <v>288</v>
      </c>
      <c r="Q19" s="1">
        <v>16162</v>
      </c>
      <c r="R19" s="1">
        <v>14097</v>
      </c>
      <c r="S19" s="1">
        <v>42689</v>
      </c>
      <c r="T19" s="1">
        <v>1938</v>
      </c>
      <c r="U19" s="2">
        <f t="shared" si="0"/>
        <v>0.37859870224179532</v>
      </c>
      <c r="V19" s="2">
        <f t="shared" si="1"/>
        <v>1.7803181147368174E-2</v>
      </c>
      <c r="W19" s="2"/>
      <c r="X19" s="10" t="s">
        <v>1042</v>
      </c>
      <c r="Y19" s="3"/>
    </row>
    <row r="20" spans="1:25" ht="22.5" hidden="1" customHeight="1" x14ac:dyDescent="0.2">
      <c r="A20" s="18">
        <v>14</v>
      </c>
      <c r="B20" s="19" t="s">
        <v>71</v>
      </c>
      <c r="C20" s="20" t="s">
        <v>15</v>
      </c>
      <c r="D20" s="21">
        <v>41458.598611111112</v>
      </c>
      <c r="E20" s="11" t="s">
        <v>72</v>
      </c>
      <c r="F20" s="20" t="s">
        <v>17</v>
      </c>
      <c r="G20" s="20" t="s">
        <v>18</v>
      </c>
      <c r="H20" s="18" t="s">
        <v>19</v>
      </c>
      <c r="I20" s="19" t="s">
        <v>20</v>
      </c>
      <c r="J20" s="11">
        <v>197</v>
      </c>
      <c r="K20" s="11">
        <v>10</v>
      </c>
      <c r="L20" s="11">
        <v>1</v>
      </c>
      <c r="M20" s="22">
        <v>16100</v>
      </c>
      <c r="N20" s="19" t="s">
        <v>73</v>
      </c>
      <c r="O20" s="23"/>
      <c r="P20" s="19" t="s">
        <v>74</v>
      </c>
      <c r="Q20" s="1">
        <v>3045</v>
      </c>
      <c r="R20" s="1">
        <v>2399</v>
      </c>
      <c r="S20" s="1">
        <v>10703</v>
      </c>
      <c r="T20" s="1">
        <v>1955</v>
      </c>
      <c r="U20" s="2">
        <f t="shared" si="0"/>
        <v>0.28449967298888162</v>
      </c>
      <c r="V20" s="2">
        <f t="shared" si="1"/>
        <v>1.8406054377277398E-2</v>
      </c>
      <c r="W20" s="2"/>
      <c r="X20" s="10" t="s">
        <v>1042</v>
      </c>
      <c r="Y20" s="3"/>
    </row>
    <row r="21" spans="1:25" ht="22.5" hidden="1" customHeight="1" x14ac:dyDescent="0.2">
      <c r="A21" s="18">
        <v>51</v>
      </c>
      <c r="B21" s="19" t="s">
        <v>201</v>
      </c>
      <c r="C21" s="20" t="s">
        <v>15</v>
      </c>
      <c r="D21" s="21">
        <v>41494.464583333334</v>
      </c>
      <c r="E21" s="11" t="s">
        <v>202</v>
      </c>
      <c r="F21" s="20" t="s">
        <v>17</v>
      </c>
      <c r="G21" s="20" t="s">
        <v>18</v>
      </c>
      <c r="H21" s="18" t="s">
        <v>19</v>
      </c>
      <c r="I21" s="19" t="s">
        <v>20</v>
      </c>
      <c r="J21" s="11">
        <v>300</v>
      </c>
      <c r="K21" s="11">
        <v>10</v>
      </c>
      <c r="L21" s="11">
        <v>1</v>
      </c>
      <c r="M21" s="22">
        <v>50000</v>
      </c>
      <c r="N21" s="19" t="s">
        <v>203</v>
      </c>
      <c r="O21" s="23"/>
      <c r="P21" s="19" t="s">
        <v>204</v>
      </c>
      <c r="Q21" s="1">
        <v>8418</v>
      </c>
      <c r="R21" s="1">
        <v>8398</v>
      </c>
      <c r="S21" s="1">
        <v>15015</v>
      </c>
      <c r="T21" s="1">
        <v>2002</v>
      </c>
      <c r="U21" s="2">
        <f t="shared" si="0"/>
        <v>0.5606393606393606</v>
      </c>
      <c r="V21" s="2">
        <f t="shared" si="1"/>
        <v>1.998001998001998E-2</v>
      </c>
      <c r="W21" s="2"/>
      <c r="X21" s="10" t="s">
        <v>1042</v>
      </c>
      <c r="Y21" s="3"/>
    </row>
    <row r="22" spans="1:25" ht="22.5" hidden="1" customHeight="1" x14ac:dyDescent="0.2">
      <c r="A22" s="18">
        <v>267</v>
      </c>
      <c r="B22" s="19" t="s">
        <v>919</v>
      </c>
      <c r="C22" s="20" t="s">
        <v>15</v>
      </c>
      <c r="D22" s="21">
        <v>42701.629166666666</v>
      </c>
      <c r="E22" s="11" t="s">
        <v>920</v>
      </c>
      <c r="F22" s="20" t="s">
        <v>17</v>
      </c>
      <c r="G22" s="20" t="s">
        <v>18</v>
      </c>
      <c r="H22" s="18" t="s">
        <v>19</v>
      </c>
      <c r="I22" s="19" t="s">
        <v>20</v>
      </c>
      <c r="J22" s="11">
        <v>145</v>
      </c>
      <c r="K22" s="11">
        <v>12</v>
      </c>
      <c r="L22" s="11">
        <v>1</v>
      </c>
      <c r="M22" s="22">
        <v>18125</v>
      </c>
      <c r="N22" s="19" t="s">
        <v>921</v>
      </c>
      <c r="O22" s="23"/>
      <c r="P22" s="19" t="s">
        <v>226</v>
      </c>
      <c r="Q22" s="1">
        <v>3417</v>
      </c>
      <c r="R22" s="1">
        <v>5299</v>
      </c>
      <c r="S22" s="1">
        <v>6750</v>
      </c>
      <c r="T22" s="1">
        <v>1981</v>
      </c>
      <c r="U22" s="2">
        <f t="shared" si="0"/>
        <v>0.50622222222222224</v>
      </c>
      <c r="V22" s="2">
        <f t="shared" si="1"/>
        <v>2.148148148148148E-2</v>
      </c>
      <c r="W22" s="2"/>
      <c r="X22" s="10" t="s">
        <v>1042</v>
      </c>
      <c r="Y22" s="3"/>
    </row>
    <row r="23" spans="1:25" ht="22.5" hidden="1" customHeight="1" x14ac:dyDescent="0.2">
      <c r="A23" s="18">
        <v>23</v>
      </c>
      <c r="B23" s="19" t="s">
        <v>99</v>
      </c>
      <c r="C23" s="20" t="s">
        <v>15</v>
      </c>
      <c r="D23" s="21">
        <v>41313.597916666666</v>
      </c>
      <c r="E23" s="11" t="s">
        <v>100</v>
      </c>
      <c r="F23" s="20" t="s">
        <v>17</v>
      </c>
      <c r="G23" s="20" t="s">
        <v>18</v>
      </c>
      <c r="H23" s="18" t="s">
        <v>19</v>
      </c>
      <c r="I23" s="19" t="s">
        <v>20</v>
      </c>
      <c r="J23" s="11">
        <v>151</v>
      </c>
      <c r="K23" s="11">
        <v>8</v>
      </c>
      <c r="L23" s="11">
        <v>1</v>
      </c>
      <c r="M23" s="22">
        <v>8000</v>
      </c>
      <c r="N23" s="19" t="s">
        <v>101</v>
      </c>
      <c r="O23" s="23"/>
      <c r="P23" s="19" t="s">
        <v>102</v>
      </c>
      <c r="Q23" s="1">
        <v>2346</v>
      </c>
      <c r="R23" s="1">
        <v>2194</v>
      </c>
      <c r="S23" s="1">
        <v>6560</v>
      </c>
      <c r="T23" s="1">
        <v>1955</v>
      </c>
      <c r="U23" s="2">
        <f t="shared" si="0"/>
        <v>0.35762195121951218</v>
      </c>
      <c r="V23" s="2">
        <f t="shared" si="1"/>
        <v>2.3018292682926829E-2</v>
      </c>
      <c r="W23" s="2"/>
      <c r="X23" s="10" t="s">
        <v>1042</v>
      </c>
      <c r="Y23" s="3"/>
    </row>
    <row r="24" spans="1:25" ht="22.5" hidden="1" customHeight="1" x14ac:dyDescent="0.2">
      <c r="A24" s="18">
        <v>269</v>
      </c>
      <c r="B24" s="19" t="s">
        <v>925</v>
      </c>
      <c r="C24" s="20" t="s">
        <v>15</v>
      </c>
      <c r="D24" s="21">
        <v>42999.666666666664</v>
      </c>
      <c r="E24" s="11" t="s">
        <v>926</v>
      </c>
      <c r="F24" s="20" t="s">
        <v>17</v>
      </c>
      <c r="G24" s="20" t="s">
        <v>18</v>
      </c>
      <c r="H24" s="18" t="s">
        <v>19</v>
      </c>
      <c r="I24" s="19" t="s">
        <v>20</v>
      </c>
      <c r="J24" s="11">
        <v>246</v>
      </c>
      <c r="K24" s="11">
        <v>8</v>
      </c>
      <c r="L24" s="11">
        <v>1</v>
      </c>
      <c r="M24" s="22">
        <v>31750</v>
      </c>
      <c r="N24" s="19" t="s">
        <v>927</v>
      </c>
      <c r="O24" s="23"/>
      <c r="P24" s="19" t="s">
        <v>928</v>
      </c>
      <c r="Q24" s="1">
        <v>2616</v>
      </c>
      <c r="R24" s="1">
        <v>-1</v>
      </c>
      <c r="S24" s="1">
        <v>10272</v>
      </c>
      <c r="T24" s="1">
        <v>1975</v>
      </c>
      <c r="U24" s="2">
        <f t="shared" si="0"/>
        <v>0.25467289719626168</v>
      </c>
      <c r="V24" s="2">
        <f t="shared" si="1"/>
        <v>2.3948598130841121E-2</v>
      </c>
      <c r="W24" s="2"/>
      <c r="X24" s="10" t="s">
        <v>1042</v>
      </c>
      <c r="Y24" s="3"/>
    </row>
    <row r="25" spans="1:25" ht="22.5" hidden="1" customHeight="1" x14ac:dyDescent="0.2">
      <c r="A25" s="18">
        <v>97</v>
      </c>
      <c r="B25" s="19" t="s">
        <v>361</v>
      </c>
      <c r="C25" s="20" t="s">
        <v>15</v>
      </c>
      <c r="D25" s="21">
        <v>41722.431250000001</v>
      </c>
      <c r="E25" s="11" t="s">
        <v>362</v>
      </c>
      <c r="F25" s="20" t="s">
        <v>17</v>
      </c>
      <c r="G25" s="20" t="s">
        <v>18</v>
      </c>
      <c r="H25" s="18" t="s">
        <v>19</v>
      </c>
      <c r="I25" s="19" t="s">
        <v>20</v>
      </c>
      <c r="J25" s="11">
        <v>233</v>
      </c>
      <c r="K25" s="11">
        <v>12</v>
      </c>
      <c r="L25" s="11">
        <v>1</v>
      </c>
      <c r="M25" s="22">
        <v>33660</v>
      </c>
      <c r="N25" s="19" t="s">
        <v>363</v>
      </c>
      <c r="O25" s="23"/>
      <c r="P25" s="19" t="s">
        <v>364</v>
      </c>
      <c r="Q25" s="1">
        <v>2841</v>
      </c>
      <c r="R25" s="1">
        <v>2729</v>
      </c>
      <c r="S25" s="1">
        <v>9375</v>
      </c>
      <c r="T25" s="1">
        <v>1950</v>
      </c>
      <c r="U25" s="2">
        <f t="shared" si="0"/>
        <v>0.30303999999999998</v>
      </c>
      <c r="V25" s="2">
        <f t="shared" si="1"/>
        <v>2.4853333333333335E-2</v>
      </c>
      <c r="W25" s="2"/>
      <c r="X25" s="10" t="s">
        <v>1042</v>
      </c>
      <c r="Y25" s="3"/>
    </row>
    <row r="26" spans="1:25" ht="22.5" hidden="1" customHeight="1" x14ac:dyDescent="0.2">
      <c r="A26" s="18">
        <v>195</v>
      </c>
      <c r="B26" s="19" t="s">
        <v>679</v>
      </c>
      <c r="C26" s="20" t="s">
        <v>15</v>
      </c>
      <c r="D26" s="21">
        <v>42368.520833333328</v>
      </c>
      <c r="E26" s="11" t="s">
        <v>680</v>
      </c>
      <c r="F26" s="20" t="s">
        <v>17</v>
      </c>
      <c r="G26" s="20" t="s">
        <v>18</v>
      </c>
      <c r="H26" s="18" t="s">
        <v>19</v>
      </c>
      <c r="I26" s="19" t="s">
        <v>20</v>
      </c>
      <c r="J26" s="11">
        <v>564</v>
      </c>
      <c r="K26" s="11">
        <v>25</v>
      </c>
      <c r="L26" s="11">
        <v>1</v>
      </c>
      <c r="M26" s="22">
        <v>48335</v>
      </c>
      <c r="N26" s="19" t="s">
        <v>681</v>
      </c>
      <c r="O26" s="23"/>
      <c r="P26" s="19" t="s">
        <v>159</v>
      </c>
      <c r="Q26" s="1">
        <v>2646</v>
      </c>
      <c r="R26" s="1">
        <v>3364</v>
      </c>
      <c r="S26" s="1">
        <v>21965</v>
      </c>
      <c r="T26" s="1">
        <v>1934</v>
      </c>
      <c r="U26" s="2">
        <f t="shared" si="0"/>
        <v>0.12046437514227179</v>
      </c>
      <c r="V26" s="2">
        <f t="shared" si="1"/>
        <v>2.5677213749146371E-2</v>
      </c>
      <c r="W26" s="2"/>
      <c r="X26" s="10" t="s">
        <v>1042</v>
      </c>
      <c r="Y26" s="3"/>
    </row>
    <row r="27" spans="1:25" ht="22.5" hidden="1" customHeight="1" x14ac:dyDescent="0.2">
      <c r="A27" s="18">
        <v>276</v>
      </c>
      <c r="B27" s="19" t="s">
        <v>949</v>
      </c>
      <c r="C27" s="20" t="s">
        <v>15</v>
      </c>
      <c r="D27" s="21">
        <v>42746.628472222219</v>
      </c>
      <c r="E27" s="11" t="s">
        <v>950</v>
      </c>
      <c r="F27" s="20" t="s">
        <v>17</v>
      </c>
      <c r="G27" s="20" t="s">
        <v>18</v>
      </c>
      <c r="H27" s="18" t="s">
        <v>19</v>
      </c>
      <c r="I27" s="19" t="s">
        <v>20</v>
      </c>
      <c r="J27" s="11">
        <v>200</v>
      </c>
      <c r="K27" s="11">
        <v>12</v>
      </c>
      <c r="L27" s="11">
        <v>1</v>
      </c>
      <c r="M27" s="22">
        <v>25000</v>
      </c>
      <c r="N27" s="19" t="s">
        <v>951</v>
      </c>
      <c r="O27" s="23"/>
      <c r="P27" s="19"/>
      <c r="Q27" s="1">
        <v>2002</v>
      </c>
      <c r="R27" s="1">
        <v>1482</v>
      </c>
      <c r="S27" s="1">
        <v>7500</v>
      </c>
      <c r="T27" s="1">
        <v>1946</v>
      </c>
      <c r="U27" s="2">
        <f t="shared" si="0"/>
        <v>0.26693333333333336</v>
      </c>
      <c r="V27" s="2">
        <f t="shared" si="1"/>
        <v>2.6666666666666668E-2</v>
      </c>
      <c r="W27" s="2"/>
      <c r="X27" s="10" t="s">
        <v>1042</v>
      </c>
      <c r="Y27" s="3"/>
    </row>
    <row r="28" spans="1:25" ht="22.5" hidden="1" customHeight="1" x14ac:dyDescent="0.2">
      <c r="A28" s="18">
        <v>105</v>
      </c>
      <c r="B28" s="19" t="s">
        <v>392</v>
      </c>
      <c r="C28" s="20" t="s">
        <v>15</v>
      </c>
      <c r="D28" s="21">
        <v>41670.29583333333</v>
      </c>
      <c r="E28" s="11" t="s">
        <v>393</v>
      </c>
      <c r="F28" s="20" t="s">
        <v>17</v>
      </c>
      <c r="G28" s="20" t="s">
        <v>18</v>
      </c>
      <c r="H28" s="18" t="s">
        <v>19</v>
      </c>
      <c r="I28" s="19" t="s">
        <v>20</v>
      </c>
      <c r="J28" s="11">
        <v>271</v>
      </c>
      <c r="K28" s="11">
        <v>10</v>
      </c>
      <c r="L28" s="11">
        <v>1</v>
      </c>
      <c r="M28" s="22">
        <v>50000</v>
      </c>
      <c r="N28" s="19"/>
      <c r="O28" s="23"/>
      <c r="P28" s="19" t="s">
        <v>394</v>
      </c>
      <c r="Q28" s="1">
        <v>2536</v>
      </c>
      <c r="R28" s="1">
        <v>2299</v>
      </c>
      <c r="S28" s="1">
        <v>10125</v>
      </c>
      <c r="T28" s="1">
        <v>1924</v>
      </c>
      <c r="U28" s="2">
        <f t="shared" si="0"/>
        <v>0.25046913580246916</v>
      </c>
      <c r="V28" s="2">
        <f t="shared" si="1"/>
        <v>2.6765432098765432E-2</v>
      </c>
      <c r="W28" s="2"/>
      <c r="X28" s="10" t="s">
        <v>1042</v>
      </c>
      <c r="Y28" s="3"/>
    </row>
    <row r="29" spans="1:25" ht="22.5" hidden="1" customHeight="1" x14ac:dyDescent="0.2">
      <c r="A29" s="18">
        <v>257</v>
      </c>
      <c r="B29" s="19" t="s">
        <v>886</v>
      </c>
      <c r="C29" s="20" t="s">
        <v>15</v>
      </c>
      <c r="D29" s="21">
        <v>42634.657638888886</v>
      </c>
      <c r="E29" s="11" t="s">
        <v>887</v>
      </c>
      <c r="F29" s="20" t="s">
        <v>17</v>
      </c>
      <c r="G29" s="20" t="s">
        <v>18</v>
      </c>
      <c r="H29" s="18" t="s">
        <v>19</v>
      </c>
      <c r="I29" s="19" t="s">
        <v>20</v>
      </c>
      <c r="J29" s="11">
        <v>325</v>
      </c>
      <c r="K29" s="11">
        <v>12</v>
      </c>
      <c r="L29" s="11">
        <v>1</v>
      </c>
      <c r="M29" s="22">
        <v>40625</v>
      </c>
      <c r="N29" s="19" t="s">
        <v>888</v>
      </c>
      <c r="O29" s="23"/>
      <c r="P29" s="19" t="s">
        <v>889</v>
      </c>
      <c r="Q29" s="1">
        <v>3900</v>
      </c>
      <c r="R29" s="1">
        <v>2640</v>
      </c>
      <c r="S29" s="1">
        <v>10083</v>
      </c>
      <c r="T29" s="1">
        <v>1996</v>
      </c>
      <c r="U29" s="2">
        <f t="shared" si="0"/>
        <v>0.38678964593870874</v>
      </c>
      <c r="V29" s="2">
        <f t="shared" si="1"/>
        <v>3.223247049489239E-2</v>
      </c>
      <c r="W29" s="2"/>
      <c r="X29" s="10" t="s">
        <v>1042</v>
      </c>
      <c r="Y29" s="3"/>
    </row>
    <row r="30" spans="1:25" ht="22.5" hidden="1" customHeight="1" x14ac:dyDescent="0.2">
      <c r="A30" s="18">
        <v>2</v>
      </c>
      <c r="B30" s="19" t="s">
        <v>23</v>
      </c>
      <c r="C30" s="20" t="s">
        <v>15</v>
      </c>
      <c r="D30" s="21">
        <v>41061.567361111112</v>
      </c>
      <c r="E30" s="11" t="s">
        <v>24</v>
      </c>
      <c r="F30" s="20" t="s">
        <v>17</v>
      </c>
      <c r="G30" s="20" t="s">
        <v>18</v>
      </c>
      <c r="H30" s="18" t="s">
        <v>19</v>
      </c>
      <c r="I30" s="19" t="s">
        <v>20</v>
      </c>
      <c r="J30" s="11">
        <v>196</v>
      </c>
      <c r="K30" s="11">
        <v>10</v>
      </c>
      <c r="L30" s="11">
        <v>1</v>
      </c>
      <c r="M30" s="22">
        <v>15925</v>
      </c>
      <c r="N30" s="19" t="s">
        <v>25</v>
      </c>
      <c r="O30" s="23"/>
      <c r="P30" s="19" t="s">
        <v>26</v>
      </c>
      <c r="Q30" s="1">
        <v>1728</v>
      </c>
      <c r="R30" s="1"/>
      <c r="S30" s="1">
        <v>5975</v>
      </c>
      <c r="T30" s="1">
        <v>1950</v>
      </c>
      <c r="U30" s="2">
        <f t="shared" si="0"/>
        <v>0.2892050209205021</v>
      </c>
      <c r="V30" s="2">
        <f t="shared" si="1"/>
        <v>3.2803347280334731E-2</v>
      </c>
      <c r="W30" s="2"/>
      <c r="X30" s="10" t="s">
        <v>1042</v>
      </c>
      <c r="Y30" s="3"/>
    </row>
    <row r="31" spans="1:25" ht="22.5" hidden="1" customHeight="1" x14ac:dyDescent="0.2">
      <c r="A31" s="18">
        <v>28</v>
      </c>
      <c r="B31" s="19" t="s">
        <v>118</v>
      </c>
      <c r="C31" s="20" t="s">
        <v>15</v>
      </c>
      <c r="D31" s="21">
        <v>41452.364583333328</v>
      </c>
      <c r="E31" s="11" t="s">
        <v>119</v>
      </c>
      <c r="F31" s="20" t="s">
        <v>17</v>
      </c>
      <c r="G31" s="20" t="s">
        <v>18</v>
      </c>
      <c r="H31" s="18" t="s">
        <v>19</v>
      </c>
      <c r="I31" s="19" t="s">
        <v>20</v>
      </c>
      <c r="J31" s="11">
        <v>500</v>
      </c>
      <c r="K31" s="11">
        <v>10</v>
      </c>
      <c r="L31" s="11">
        <v>1</v>
      </c>
      <c r="M31" s="22">
        <v>40625</v>
      </c>
      <c r="N31" s="19" t="s">
        <v>120</v>
      </c>
      <c r="O31" s="23"/>
      <c r="P31" s="19"/>
      <c r="Q31" s="1">
        <v>3533</v>
      </c>
      <c r="R31" s="1">
        <v>3533</v>
      </c>
      <c r="S31" s="1">
        <v>14225</v>
      </c>
      <c r="T31" s="1">
        <v>1951</v>
      </c>
      <c r="U31" s="2">
        <f t="shared" si="0"/>
        <v>0.24836555360281196</v>
      </c>
      <c r="V31" s="2">
        <f t="shared" si="1"/>
        <v>3.5149384885764502E-2</v>
      </c>
      <c r="W31" s="2"/>
      <c r="X31" s="10" t="s">
        <v>1042</v>
      </c>
      <c r="Y31" s="3"/>
    </row>
    <row r="32" spans="1:25" ht="22.5" hidden="1" customHeight="1" x14ac:dyDescent="0.2">
      <c r="A32" s="18">
        <v>108</v>
      </c>
      <c r="B32" s="19" t="s">
        <v>402</v>
      </c>
      <c r="C32" s="20" t="s">
        <v>15</v>
      </c>
      <c r="D32" s="21">
        <v>42027.407638888886</v>
      </c>
      <c r="E32" s="11" t="s">
        <v>403</v>
      </c>
      <c r="F32" s="20" t="s">
        <v>17</v>
      </c>
      <c r="G32" s="20" t="s">
        <v>18</v>
      </c>
      <c r="H32" s="18" t="s">
        <v>19</v>
      </c>
      <c r="I32" s="19" t="s">
        <v>20</v>
      </c>
      <c r="J32" s="11">
        <v>199</v>
      </c>
      <c r="K32" s="11">
        <v>1</v>
      </c>
      <c r="L32" s="11">
        <v>1</v>
      </c>
      <c r="M32" s="22">
        <v>50000</v>
      </c>
      <c r="N32" s="19" t="s">
        <v>404</v>
      </c>
      <c r="O32" s="23"/>
      <c r="P32" s="19" t="s">
        <v>405</v>
      </c>
      <c r="Q32" s="1">
        <v>1662</v>
      </c>
      <c r="R32" s="1">
        <v>1436</v>
      </c>
      <c r="S32" s="1">
        <v>5300</v>
      </c>
      <c r="T32" s="1">
        <v>1941</v>
      </c>
      <c r="U32" s="2">
        <f t="shared" si="0"/>
        <v>0.31358490566037733</v>
      </c>
      <c r="V32" s="2">
        <f t="shared" si="1"/>
        <v>3.7547169811320752E-2</v>
      </c>
      <c r="W32" s="2"/>
      <c r="X32" s="10" t="s">
        <v>1042</v>
      </c>
      <c r="Y32" s="3"/>
    </row>
    <row r="33" spans="1:25" ht="22.5" hidden="1" customHeight="1" x14ac:dyDescent="0.2">
      <c r="A33" s="18">
        <v>290</v>
      </c>
      <c r="B33" s="19" t="s">
        <v>990</v>
      </c>
      <c r="C33" s="20" t="s">
        <v>15</v>
      </c>
      <c r="D33" s="21">
        <v>42865.518749999996</v>
      </c>
      <c r="E33" s="11" t="s">
        <v>991</v>
      </c>
      <c r="F33" s="20" t="s">
        <v>17</v>
      </c>
      <c r="G33" s="20" t="s">
        <v>18</v>
      </c>
      <c r="H33" s="18" t="s">
        <v>19</v>
      </c>
      <c r="I33" s="19" t="s">
        <v>20</v>
      </c>
      <c r="J33" s="11">
        <v>597</v>
      </c>
      <c r="K33" s="11">
        <v>10</v>
      </c>
      <c r="L33" s="11">
        <v>1</v>
      </c>
      <c r="M33" s="22">
        <v>74625</v>
      </c>
      <c r="N33" s="19" t="s">
        <v>992</v>
      </c>
      <c r="O33" s="23"/>
      <c r="P33" s="19" t="s">
        <v>993</v>
      </c>
      <c r="Q33" s="1">
        <v>2711</v>
      </c>
      <c r="R33" s="1">
        <v>3080</v>
      </c>
      <c r="S33" s="1">
        <v>14806</v>
      </c>
      <c r="T33" s="1">
        <v>1923</v>
      </c>
      <c r="U33" s="2">
        <f t="shared" si="0"/>
        <v>0.18310144535998921</v>
      </c>
      <c r="V33" s="2">
        <f t="shared" si="1"/>
        <v>4.032149128731595E-2</v>
      </c>
      <c r="W33" s="2"/>
      <c r="X33" s="10" t="s">
        <v>1042</v>
      </c>
      <c r="Y33" s="3"/>
    </row>
    <row r="34" spans="1:25" ht="22.5" hidden="1" customHeight="1" x14ac:dyDescent="0.2">
      <c r="A34" s="18">
        <v>94</v>
      </c>
      <c r="B34" s="19" t="s">
        <v>350</v>
      </c>
      <c r="C34" s="20" t="s">
        <v>15</v>
      </c>
      <c r="D34" s="21">
        <v>41555.481249999997</v>
      </c>
      <c r="E34" s="11" t="s">
        <v>351</v>
      </c>
      <c r="F34" s="20" t="s">
        <v>17</v>
      </c>
      <c r="G34" s="20" t="s">
        <v>18</v>
      </c>
      <c r="H34" s="18" t="s">
        <v>19</v>
      </c>
      <c r="I34" s="19" t="s">
        <v>20</v>
      </c>
      <c r="J34" s="11">
        <v>315</v>
      </c>
      <c r="K34" s="11">
        <v>1</v>
      </c>
      <c r="L34" s="11">
        <v>1</v>
      </c>
      <c r="M34" s="22">
        <v>9034.5</v>
      </c>
      <c r="N34" s="19" t="s">
        <v>352</v>
      </c>
      <c r="O34" s="23"/>
      <c r="P34" s="19" t="s">
        <v>353</v>
      </c>
      <c r="Q34" s="1">
        <v>2526</v>
      </c>
      <c r="R34" s="1">
        <v>-1</v>
      </c>
      <c r="S34" s="1">
        <v>7379</v>
      </c>
      <c r="T34" s="1">
        <v>1936</v>
      </c>
      <c r="U34" s="2">
        <f t="shared" si="0"/>
        <v>0.34232280796855941</v>
      </c>
      <c r="V34" s="2">
        <f t="shared" si="1"/>
        <v>4.268871120748069E-2</v>
      </c>
      <c r="W34" s="2"/>
      <c r="X34" s="10" t="s">
        <v>1042</v>
      </c>
      <c r="Y34" s="3"/>
    </row>
    <row r="35" spans="1:25" ht="22.5" hidden="1" customHeight="1" x14ac:dyDescent="0.2">
      <c r="A35" s="18">
        <v>11</v>
      </c>
      <c r="B35" s="19" t="s">
        <v>58</v>
      </c>
      <c r="C35" s="20" t="s">
        <v>15</v>
      </c>
      <c r="D35" s="21">
        <v>41492.638888888891</v>
      </c>
      <c r="E35" s="11" t="s">
        <v>59</v>
      </c>
      <c r="F35" s="20" t="s">
        <v>17</v>
      </c>
      <c r="G35" s="20" t="s">
        <v>18</v>
      </c>
      <c r="H35" s="18" t="s">
        <v>19</v>
      </c>
      <c r="I35" s="19" t="s">
        <v>20</v>
      </c>
      <c r="J35" s="11">
        <v>3734</v>
      </c>
      <c r="K35" s="11">
        <v>30</v>
      </c>
      <c r="L35" s="11">
        <v>2</v>
      </c>
      <c r="M35" s="22">
        <v>600000</v>
      </c>
      <c r="N35" s="19" t="s">
        <v>60</v>
      </c>
      <c r="O35" s="23"/>
      <c r="P35" s="19" t="s">
        <v>61</v>
      </c>
      <c r="Q35" s="1">
        <v>13330</v>
      </c>
      <c r="R35" s="1">
        <v>9770</v>
      </c>
      <c r="S35" s="1">
        <v>82764</v>
      </c>
      <c r="T35" s="1">
        <v>1973</v>
      </c>
      <c r="U35" s="2">
        <f t="shared" si="0"/>
        <v>0.16106036440964672</v>
      </c>
      <c r="V35" s="2">
        <f t="shared" si="1"/>
        <v>4.5116234111449424E-2</v>
      </c>
      <c r="W35" s="2"/>
      <c r="X35" s="10" t="s">
        <v>1042</v>
      </c>
      <c r="Y35" s="3"/>
    </row>
    <row r="36" spans="1:25" ht="22.5" hidden="1" customHeight="1" x14ac:dyDescent="0.2">
      <c r="A36" s="18">
        <v>1</v>
      </c>
      <c r="B36" s="19" t="s">
        <v>14</v>
      </c>
      <c r="C36" s="20" t="s">
        <v>15</v>
      </c>
      <c r="D36" s="21">
        <v>41537.598611111112</v>
      </c>
      <c r="E36" s="11" t="s">
        <v>16</v>
      </c>
      <c r="F36" s="20" t="s">
        <v>17</v>
      </c>
      <c r="G36" s="20" t="s">
        <v>18</v>
      </c>
      <c r="H36" s="18" t="s">
        <v>19</v>
      </c>
      <c r="I36" s="19" t="s">
        <v>20</v>
      </c>
      <c r="J36" s="11">
        <v>543</v>
      </c>
      <c r="K36" s="11">
        <v>10</v>
      </c>
      <c r="L36" s="11">
        <v>1</v>
      </c>
      <c r="M36" s="22">
        <v>44119</v>
      </c>
      <c r="N36" s="19" t="s">
        <v>21</v>
      </c>
      <c r="O36" s="23"/>
      <c r="P36" s="19" t="s">
        <v>22</v>
      </c>
      <c r="Q36" s="1">
        <v>0</v>
      </c>
      <c r="R36" s="1"/>
      <c r="S36" s="1">
        <v>11692</v>
      </c>
      <c r="T36" s="1">
        <v>1986</v>
      </c>
      <c r="U36" s="2">
        <f t="shared" si="0"/>
        <v>0</v>
      </c>
      <c r="V36" s="2">
        <f t="shared" si="1"/>
        <v>4.644201163188505E-2</v>
      </c>
      <c r="W36" s="2"/>
      <c r="X36" s="10" t="s">
        <v>1042</v>
      </c>
      <c r="Y36" s="3"/>
    </row>
    <row r="37" spans="1:25" ht="22.5" hidden="1" customHeight="1" x14ac:dyDescent="0.2">
      <c r="A37" s="18">
        <v>65</v>
      </c>
      <c r="B37" s="19" t="s">
        <v>251</v>
      </c>
      <c r="C37" s="20" t="s">
        <v>15</v>
      </c>
      <c r="D37" s="21">
        <v>41435.736805555556</v>
      </c>
      <c r="E37" s="11" t="s">
        <v>252</v>
      </c>
      <c r="F37" s="20" t="s">
        <v>17</v>
      </c>
      <c r="G37" s="20" t="s">
        <v>18</v>
      </c>
      <c r="H37" s="18" t="s">
        <v>19</v>
      </c>
      <c r="I37" s="19" t="s">
        <v>20</v>
      </c>
      <c r="J37" s="11">
        <v>420</v>
      </c>
      <c r="K37" s="11">
        <v>1</v>
      </c>
      <c r="L37" s="11">
        <v>1</v>
      </c>
      <c r="M37" s="22">
        <v>48800</v>
      </c>
      <c r="N37" s="19" t="s">
        <v>253</v>
      </c>
      <c r="O37" s="23"/>
      <c r="P37" s="19" t="s">
        <v>254</v>
      </c>
      <c r="Q37" s="1">
        <v>2924</v>
      </c>
      <c r="R37" s="1">
        <v>3735</v>
      </c>
      <c r="S37" s="1">
        <v>9000</v>
      </c>
      <c r="T37" s="1">
        <v>1925</v>
      </c>
      <c r="U37" s="2">
        <f t="shared" si="0"/>
        <v>0.32488888888888889</v>
      </c>
      <c r="V37" s="2">
        <f t="shared" si="1"/>
        <v>4.6666666666666669E-2</v>
      </c>
      <c r="W37" s="2"/>
      <c r="X37" s="10" t="s">
        <v>1042</v>
      </c>
      <c r="Y37" s="3"/>
    </row>
    <row r="38" spans="1:25" ht="22.5" hidden="1" customHeight="1" x14ac:dyDescent="0.2">
      <c r="A38" s="18">
        <v>277</v>
      </c>
      <c r="B38" s="19" t="s">
        <v>952</v>
      </c>
      <c r="C38" s="20" t="s">
        <v>15</v>
      </c>
      <c r="D38" s="21">
        <v>42772.487499999996</v>
      </c>
      <c r="E38" s="11" t="s">
        <v>953</v>
      </c>
      <c r="F38" s="20" t="s">
        <v>17</v>
      </c>
      <c r="G38" s="20" t="s">
        <v>18</v>
      </c>
      <c r="H38" s="18" t="s">
        <v>19</v>
      </c>
      <c r="I38" s="19" t="s">
        <v>20</v>
      </c>
      <c r="J38" s="11">
        <v>329</v>
      </c>
      <c r="K38" s="11">
        <v>12</v>
      </c>
      <c r="L38" s="11">
        <v>1</v>
      </c>
      <c r="M38" s="22">
        <v>45000</v>
      </c>
      <c r="N38" s="19" t="s">
        <v>954</v>
      </c>
      <c r="O38" s="23"/>
      <c r="P38" s="19" t="s">
        <v>955</v>
      </c>
      <c r="Q38" s="1">
        <v>1738</v>
      </c>
      <c r="R38" s="1">
        <v>1576</v>
      </c>
      <c r="S38" s="1">
        <v>7000</v>
      </c>
      <c r="T38" s="1">
        <v>1976</v>
      </c>
      <c r="U38" s="2">
        <f t="shared" si="0"/>
        <v>0.24828571428571428</v>
      </c>
      <c r="V38" s="2">
        <f t="shared" si="1"/>
        <v>4.7E-2</v>
      </c>
      <c r="W38" s="2"/>
      <c r="X38" s="10" t="s">
        <v>1042</v>
      </c>
      <c r="Y38" s="3"/>
    </row>
    <row r="39" spans="1:25" ht="22.5" hidden="1" customHeight="1" x14ac:dyDescent="0.2">
      <c r="A39" s="18">
        <v>96</v>
      </c>
      <c r="B39" s="19" t="s">
        <v>357</v>
      </c>
      <c r="C39" s="20" t="s">
        <v>15</v>
      </c>
      <c r="D39" s="21">
        <v>42233.619444444441</v>
      </c>
      <c r="E39" s="11" t="s">
        <v>358</v>
      </c>
      <c r="F39" s="20" t="s">
        <v>17</v>
      </c>
      <c r="G39" s="20" t="s">
        <v>18</v>
      </c>
      <c r="H39" s="18" t="s">
        <v>19</v>
      </c>
      <c r="I39" s="19" t="s">
        <v>20</v>
      </c>
      <c r="J39" s="11">
        <v>350</v>
      </c>
      <c r="K39" s="11">
        <v>12</v>
      </c>
      <c r="L39" s="11">
        <v>1</v>
      </c>
      <c r="M39" s="22">
        <v>28438</v>
      </c>
      <c r="N39" s="19" t="s">
        <v>359</v>
      </c>
      <c r="O39" s="23"/>
      <c r="P39" s="19" t="s">
        <v>360</v>
      </c>
      <c r="Q39" s="1">
        <v>1639</v>
      </c>
      <c r="R39" s="1">
        <v>1542</v>
      </c>
      <c r="S39" s="1">
        <v>7000</v>
      </c>
      <c r="T39" s="1">
        <v>1948</v>
      </c>
      <c r="U39" s="2">
        <f t="shared" si="0"/>
        <v>0.23414285714285715</v>
      </c>
      <c r="V39" s="2">
        <f t="shared" si="1"/>
        <v>0.05</v>
      </c>
      <c r="W39" s="2"/>
      <c r="X39" s="10" t="s">
        <v>1042</v>
      </c>
      <c r="Y39" s="3"/>
    </row>
    <row r="40" spans="1:25" ht="22.5" hidden="1" customHeight="1" x14ac:dyDescent="0.2">
      <c r="A40" s="18">
        <v>58</v>
      </c>
      <c r="B40" s="19" t="s">
        <v>227</v>
      </c>
      <c r="C40" s="20" t="s">
        <v>15</v>
      </c>
      <c r="D40" s="21">
        <v>41432.585416666661</v>
      </c>
      <c r="E40" s="11" t="s">
        <v>228</v>
      </c>
      <c r="F40" s="20" t="s">
        <v>17</v>
      </c>
      <c r="G40" s="20" t="s">
        <v>18</v>
      </c>
      <c r="H40" s="18" t="s">
        <v>19</v>
      </c>
      <c r="I40" s="19" t="s">
        <v>20</v>
      </c>
      <c r="J40" s="11">
        <v>603</v>
      </c>
      <c r="K40" s="11">
        <v>1</v>
      </c>
      <c r="L40" s="11">
        <v>1</v>
      </c>
      <c r="M40" s="22">
        <v>50000</v>
      </c>
      <c r="N40" s="19" t="s">
        <v>229</v>
      </c>
      <c r="O40" s="23"/>
      <c r="P40" s="19" t="s">
        <v>70</v>
      </c>
      <c r="Q40" s="1">
        <v>3328</v>
      </c>
      <c r="R40" s="1">
        <v>2679</v>
      </c>
      <c r="S40" s="1">
        <v>10157</v>
      </c>
      <c r="T40" s="1">
        <v>1938</v>
      </c>
      <c r="U40" s="2">
        <f t="shared" si="0"/>
        <v>0.32765580387909815</v>
      </c>
      <c r="V40" s="2">
        <f t="shared" si="1"/>
        <v>5.9367923599488039E-2</v>
      </c>
      <c r="W40" s="2"/>
      <c r="X40" s="10" t="s">
        <v>1042</v>
      </c>
      <c r="Y40" s="3"/>
    </row>
    <row r="41" spans="1:25" ht="22.5" hidden="1" customHeight="1" x14ac:dyDescent="0.2">
      <c r="A41" s="18">
        <v>87</v>
      </c>
      <c r="B41" s="19" t="s">
        <v>326</v>
      </c>
      <c r="C41" s="20" t="s">
        <v>15</v>
      </c>
      <c r="D41" s="21">
        <v>42041.799305555556</v>
      </c>
      <c r="E41" s="11" t="s">
        <v>327</v>
      </c>
      <c r="F41" s="20" t="s">
        <v>17</v>
      </c>
      <c r="G41" s="20" t="s">
        <v>18</v>
      </c>
      <c r="H41" s="18" t="s">
        <v>19</v>
      </c>
      <c r="I41" s="19" t="s">
        <v>20</v>
      </c>
      <c r="J41" s="11">
        <v>706</v>
      </c>
      <c r="K41" s="11">
        <v>1</v>
      </c>
      <c r="L41" s="11">
        <v>1</v>
      </c>
      <c r="M41" s="22">
        <v>57363</v>
      </c>
      <c r="N41" s="19" t="s">
        <v>328</v>
      </c>
      <c r="O41" s="23"/>
      <c r="P41" s="19" t="s">
        <v>329</v>
      </c>
      <c r="Q41" s="1">
        <v>3476</v>
      </c>
      <c r="R41" s="1">
        <v>-1</v>
      </c>
      <c r="S41" s="1">
        <v>10800</v>
      </c>
      <c r="T41" s="1">
        <v>1940</v>
      </c>
      <c r="U41" s="2">
        <f t="shared" si="0"/>
        <v>0.32185185185185183</v>
      </c>
      <c r="V41" s="2">
        <f t="shared" si="1"/>
        <v>6.537037037037037E-2</v>
      </c>
      <c r="W41" s="2"/>
      <c r="X41" s="10" t="s">
        <v>1042</v>
      </c>
      <c r="Y41" s="3"/>
    </row>
    <row r="42" spans="1:25" ht="22.5" hidden="1" customHeight="1" x14ac:dyDescent="0.2">
      <c r="A42" s="18">
        <v>104</v>
      </c>
      <c r="B42" s="19" t="s">
        <v>388</v>
      </c>
      <c r="C42" s="20" t="s">
        <v>15</v>
      </c>
      <c r="D42" s="21">
        <v>41834.530555555553</v>
      </c>
      <c r="E42" s="11" t="s">
        <v>389</v>
      </c>
      <c r="F42" s="20" t="s">
        <v>17</v>
      </c>
      <c r="G42" s="20" t="s">
        <v>18</v>
      </c>
      <c r="H42" s="18" t="s">
        <v>19</v>
      </c>
      <c r="I42" s="19" t="s">
        <v>20</v>
      </c>
      <c r="J42" s="11">
        <v>800</v>
      </c>
      <c r="K42" s="11">
        <v>20</v>
      </c>
      <c r="L42" s="11">
        <v>2</v>
      </c>
      <c r="M42" s="22">
        <v>300000</v>
      </c>
      <c r="N42" s="19" t="s">
        <v>390</v>
      </c>
      <c r="O42" s="23"/>
      <c r="P42" s="19" t="s">
        <v>391</v>
      </c>
      <c r="Q42" s="1">
        <v>5547</v>
      </c>
      <c r="R42" s="1">
        <v>3858</v>
      </c>
      <c r="S42" s="1">
        <v>12000</v>
      </c>
      <c r="T42" s="1">
        <v>2008</v>
      </c>
      <c r="U42" s="2">
        <f t="shared" si="0"/>
        <v>0.46224999999999999</v>
      </c>
      <c r="V42" s="2">
        <f t="shared" si="1"/>
        <v>6.6666666666666666E-2</v>
      </c>
      <c r="W42" s="2"/>
      <c r="X42" s="10" t="s">
        <v>1042</v>
      </c>
      <c r="Y42" s="3"/>
    </row>
    <row r="43" spans="1:25" ht="22.5" hidden="1" customHeight="1" x14ac:dyDescent="0.2">
      <c r="A43" s="18">
        <v>17</v>
      </c>
      <c r="B43" s="19" t="s">
        <v>81</v>
      </c>
      <c r="C43" s="20" t="s">
        <v>15</v>
      </c>
      <c r="D43" s="21">
        <v>41234.485416666663</v>
      </c>
      <c r="E43" s="11" t="s">
        <v>82</v>
      </c>
      <c r="F43" s="20" t="s">
        <v>17</v>
      </c>
      <c r="G43" s="20" t="s">
        <v>18</v>
      </c>
      <c r="H43" s="18" t="s">
        <v>19</v>
      </c>
      <c r="I43" s="19" t="s">
        <v>20</v>
      </c>
      <c r="J43" s="11">
        <v>978</v>
      </c>
      <c r="K43" s="11">
        <v>1</v>
      </c>
      <c r="L43" s="11">
        <v>1</v>
      </c>
      <c r="M43" s="22">
        <v>80463</v>
      </c>
      <c r="N43" s="19" t="s">
        <v>83</v>
      </c>
      <c r="O43" s="23"/>
      <c r="P43" s="19" t="s">
        <v>84</v>
      </c>
      <c r="Q43" s="1">
        <v>3845</v>
      </c>
      <c r="R43" s="1">
        <v>2520</v>
      </c>
      <c r="S43" s="1">
        <v>14625</v>
      </c>
      <c r="T43" s="1">
        <v>1953</v>
      </c>
      <c r="U43" s="2">
        <f t="shared" si="0"/>
        <v>0.26290598290598288</v>
      </c>
      <c r="V43" s="2">
        <f t="shared" si="1"/>
        <v>6.6871794871794871E-2</v>
      </c>
      <c r="W43" s="2"/>
      <c r="X43" s="10" t="s">
        <v>1042</v>
      </c>
      <c r="Y43" s="3"/>
    </row>
    <row r="44" spans="1:25" ht="22.5" hidden="1" customHeight="1" x14ac:dyDescent="0.2">
      <c r="A44" s="18">
        <v>38</v>
      </c>
      <c r="B44" s="19" t="s">
        <v>152</v>
      </c>
      <c r="C44" s="20" t="s">
        <v>15</v>
      </c>
      <c r="D44" s="21">
        <v>41400.657638888886</v>
      </c>
      <c r="E44" s="11" t="s">
        <v>153</v>
      </c>
      <c r="F44" s="20" t="s">
        <v>17</v>
      </c>
      <c r="G44" s="20" t="s">
        <v>18</v>
      </c>
      <c r="H44" s="18" t="s">
        <v>19</v>
      </c>
      <c r="I44" s="19" t="s">
        <v>20</v>
      </c>
      <c r="J44" s="11">
        <v>518</v>
      </c>
      <c r="K44" s="11">
        <v>1</v>
      </c>
      <c r="L44" s="11">
        <v>1</v>
      </c>
      <c r="M44" s="22">
        <v>43088</v>
      </c>
      <c r="N44" s="19" t="s">
        <v>154</v>
      </c>
      <c r="O44" s="23"/>
      <c r="P44" s="19" t="s">
        <v>155</v>
      </c>
      <c r="Q44" s="1">
        <v>4109</v>
      </c>
      <c r="R44" s="1">
        <v>5518</v>
      </c>
      <c r="S44" s="1">
        <v>7260</v>
      </c>
      <c r="T44" s="1">
        <v>1971</v>
      </c>
      <c r="U44" s="2">
        <f t="shared" si="0"/>
        <v>0.56597796143250689</v>
      </c>
      <c r="V44" s="2">
        <f t="shared" si="1"/>
        <v>7.1349862258953164E-2</v>
      </c>
      <c r="W44" s="2"/>
      <c r="X44" s="10" t="s">
        <v>1042</v>
      </c>
      <c r="Y44" s="3"/>
    </row>
    <row r="45" spans="1:25" ht="22.5" hidden="1" customHeight="1" x14ac:dyDescent="0.2">
      <c r="A45" s="18">
        <v>55</v>
      </c>
      <c r="B45" s="19" t="s">
        <v>215</v>
      </c>
      <c r="C45" s="20" t="s">
        <v>15</v>
      </c>
      <c r="D45" s="21">
        <v>41471.532638888886</v>
      </c>
      <c r="E45" s="11" t="s">
        <v>216</v>
      </c>
      <c r="F45" s="20" t="s">
        <v>17</v>
      </c>
      <c r="G45" s="20" t="s">
        <v>18</v>
      </c>
      <c r="H45" s="18" t="s">
        <v>19</v>
      </c>
      <c r="I45" s="19" t="s">
        <v>20</v>
      </c>
      <c r="J45" s="11">
        <v>1400</v>
      </c>
      <c r="K45" s="11">
        <v>14</v>
      </c>
      <c r="L45" s="11">
        <v>1</v>
      </c>
      <c r="M45" s="22">
        <v>12000</v>
      </c>
      <c r="N45" s="19" t="s">
        <v>217</v>
      </c>
      <c r="O45" s="23"/>
      <c r="P45" s="19" t="s">
        <v>218</v>
      </c>
      <c r="Q45" s="1">
        <v>5102</v>
      </c>
      <c r="R45" s="1">
        <v>5243</v>
      </c>
      <c r="S45" s="1">
        <v>18775</v>
      </c>
      <c r="T45" s="1">
        <v>1933</v>
      </c>
      <c r="U45" s="2">
        <f t="shared" si="0"/>
        <v>0.27174434087882821</v>
      </c>
      <c r="V45" s="2">
        <f t="shared" si="1"/>
        <v>7.456724367509987E-2</v>
      </c>
      <c r="W45" s="2"/>
      <c r="X45" s="10" t="s">
        <v>1042</v>
      </c>
      <c r="Y45" s="3"/>
    </row>
    <row r="46" spans="1:25" ht="22.5" hidden="1" customHeight="1" x14ac:dyDescent="0.2">
      <c r="A46" s="18">
        <v>201</v>
      </c>
      <c r="B46" s="19" t="s">
        <v>700</v>
      </c>
      <c r="C46" s="20" t="s">
        <v>15</v>
      </c>
      <c r="D46" s="21">
        <v>42571.377083333333</v>
      </c>
      <c r="E46" s="11" t="s">
        <v>701</v>
      </c>
      <c r="F46" s="20" t="s">
        <v>17</v>
      </c>
      <c r="G46" s="20" t="s">
        <v>18</v>
      </c>
      <c r="H46" s="18" t="s">
        <v>19</v>
      </c>
      <c r="I46" s="19" t="s">
        <v>20</v>
      </c>
      <c r="J46" s="11">
        <v>644</v>
      </c>
      <c r="K46" s="11">
        <v>10</v>
      </c>
      <c r="L46" s="11">
        <v>1</v>
      </c>
      <c r="M46" s="22">
        <v>100000</v>
      </c>
      <c r="N46" s="19" t="s">
        <v>702</v>
      </c>
      <c r="O46" s="23"/>
      <c r="P46" s="19" t="s">
        <v>703</v>
      </c>
      <c r="Q46" s="1">
        <v>1782</v>
      </c>
      <c r="R46" s="1">
        <v>1683</v>
      </c>
      <c r="S46" s="1">
        <v>7500</v>
      </c>
      <c r="T46" s="1">
        <v>1968</v>
      </c>
      <c r="U46" s="2">
        <f t="shared" si="0"/>
        <v>0.23760000000000001</v>
      </c>
      <c r="V46" s="2">
        <f t="shared" si="1"/>
        <v>8.5866666666666661E-2</v>
      </c>
      <c r="W46" s="2"/>
      <c r="X46" s="10" t="s">
        <v>1042</v>
      </c>
      <c r="Y46" s="3"/>
    </row>
    <row r="47" spans="1:25" ht="22.5" hidden="1" customHeight="1" x14ac:dyDescent="0.2">
      <c r="A47" s="18">
        <v>301</v>
      </c>
      <c r="B47" s="19" t="s">
        <v>1028</v>
      </c>
      <c r="C47" s="20" t="s">
        <v>15</v>
      </c>
      <c r="D47" s="21">
        <v>43006.606249999997</v>
      </c>
      <c r="E47" s="11" t="s">
        <v>1029</v>
      </c>
      <c r="F47" s="20" t="s">
        <v>17</v>
      </c>
      <c r="G47" s="20" t="s">
        <v>18</v>
      </c>
      <c r="H47" s="18" t="s">
        <v>19</v>
      </c>
      <c r="I47" s="19" t="s">
        <v>20</v>
      </c>
      <c r="J47" s="11">
        <v>700</v>
      </c>
      <c r="K47" s="11">
        <v>12</v>
      </c>
      <c r="L47" s="11">
        <v>1</v>
      </c>
      <c r="M47" s="22">
        <v>30471</v>
      </c>
      <c r="N47" s="19" t="s">
        <v>1030</v>
      </c>
      <c r="O47" s="23"/>
      <c r="P47" s="19" t="s">
        <v>481</v>
      </c>
      <c r="Q47" s="1">
        <v>2529</v>
      </c>
      <c r="R47" s="1">
        <v>-1</v>
      </c>
      <c r="S47" s="1">
        <v>7813</v>
      </c>
      <c r="T47" s="1">
        <v>1950</v>
      </c>
      <c r="U47" s="2">
        <f t="shared" si="0"/>
        <v>0.32369128375783951</v>
      </c>
      <c r="V47" s="2">
        <f t="shared" si="1"/>
        <v>8.9594265966978115E-2</v>
      </c>
      <c r="W47" s="2"/>
      <c r="X47" s="10" t="s">
        <v>1042</v>
      </c>
      <c r="Y47" s="3"/>
    </row>
    <row r="48" spans="1:25" ht="22.5" hidden="1" customHeight="1" x14ac:dyDescent="0.2">
      <c r="A48" s="18">
        <v>224</v>
      </c>
      <c r="B48" s="19" t="s">
        <v>772</v>
      </c>
      <c r="C48" s="20" t="s">
        <v>15</v>
      </c>
      <c r="D48" s="21">
        <v>42409.545138888891</v>
      </c>
      <c r="E48" s="11" t="s">
        <v>773</v>
      </c>
      <c r="F48" s="20" t="s">
        <v>17</v>
      </c>
      <c r="G48" s="20" t="s">
        <v>18</v>
      </c>
      <c r="H48" s="18" t="s">
        <v>19</v>
      </c>
      <c r="I48" s="19" t="s">
        <v>20</v>
      </c>
      <c r="J48" s="11">
        <v>2619</v>
      </c>
      <c r="K48" s="11">
        <v>10</v>
      </c>
      <c r="L48" s="11">
        <v>1</v>
      </c>
      <c r="M48" s="22">
        <v>327375</v>
      </c>
      <c r="N48" s="19" t="s">
        <v>774</v>
      </c>
      <c r="O48" s="23"/>
      <c r="P48" s="19" t="s">
        <v>775</v>
      </c>
      <c r="Q48" s="1">
        <v>6250</v>
      </c>
      <c r="R48" s="1">
        <v>5386</v>
      </c>
      <c r="S48" s="1">
        <v>25600</v>
      </c>
      <c r="T48" s="1">
        <v>1958</v>
      </c>
      <c r="U48" s="2">
        <f t="shared" si="0"/>
        <v>0.244140625</v>
      </c>
      <c r="V48" s="2">
        <f t="shared" si="1"/>
        <v>0.1023046875</v>
      </c>
      <c r="W48" s="2"/>
      <c r="X48" s="10" t="s">
        <v>1042</v>
      </c>
      <c r="Y48" s="3"/>
    </row>
    <row r="49" spans="1:25" ht="33.75" hidden="1" customHeight="1" x14ac:dyDescent="0.2">
      <c r="A49" s="18">
        <v>88</v>
      </c>
      <c r="B49" s="19" t="s">
        <v>330</v>
      </c>
      <c r="C49" s="20" t="s">
        <v>15</v>
      </c>
      <c r="D49" s="21">
        <v>41708.62222222222</v>
      </c>
      <c r="E49" s="11" t="s">
        <v>331</v>
      </c>
      <c r="F49" s="20" t="s">
        <v>17</v>
      </c>
      <c r="G49" s="20" t="s">
        <v>18</v>
      </c>
      <c r="H49" s="18" t="s">
        <v>19</v>
      </c>
      <c r="I49" s="19" t="s">
        <v>20</v>
      </c>
      <c r="J49" s="11">
        <v>550</v>
      </c>
      <c r="K49" s="11">
        <v>25</v>
      </c>
      <c r="L49" s="11">
        <v>2</v>
      </c>
      <c r="M49" s="22">
        <v>68900</v>
      </c>
      <c r="N49" s="19" t="s">
        <v>332</v>
      </c>
      <c r="O49" s="23"/>
      <c r="P49" s="19" t="s">
        <v>333</v>
      </c>
      <c r="Q49" s="1">
        <v>2476</v>
      </c>
      <c r="R49" s="1">
        <v>3152</v>
      </c>
      <c r="S49" s="1">
        <v>5000</v>
      </c>
      <c r="T49" s="1">
        <v>1950</v>
      </c>
      <c r="U49" s="2">
        <f t="shared" si="0"/>
        <v>0.49519999999999997</v>
      </c>
      <c r="V49" s="2">
        <f t="shared" si="1"/>
        <v>0.11</v>
      </c>
      <c r="W49" s="2"/>
      <c r="X49" s="10" t="s">
        <v>1042</v>
      </c>
      <c r="Y49" s="3"/>
    </row>
    <row r="50" spans="1:25" ht="22.5" hidden="1" customHeight="1" x14ac:dyDescent="0.2">
      <c r="A50" s="18">
        <v>148</v>
      </c>
      <c r="B50" s="19" t="s">
        <v>529</v>
      </c>
      <c r="C50" s="20" t="s">
        <v>15</v>
      </c>
      <c r="D50" s="21">
        <v>42566.504861111112</v>
      </c>
      <c r="E50" s="11" t="s">
        <v>530</v>
      </c>
      <c r="F50" s="20" t="s">
        <v>17</v>
      </c>
      <c r="G50" s="20" t="s">
        <v>18</v>
      </c>
      <c r="H50" s="18" t="s">
        <v>19</v>
      </c>
      <c r="I50" s="19" t="s">
        <v>20</v>
      </c>
      <c r="J50" s="11">
        <v>5090</v>
      </c>
      <c r="K50" s="11">
        <v>29</v>
      </c>
      <c r="L50" s="11">
        <v>2</v>
      </c>
      <c r="M50" s="22">
        <v>600000</v>
      </c>
      <c r="N50" s="19" t="s">
        <v>501</v>
      </c>
      <c r="O50" s="23"/>
      <c r="P50" s="19" t="s">
        <v>502</v>
      </c>
      <c r="Q50" s="1">
        <v>0</v>
      </c>
      <c r="R50" s="1">
        <v>0</v>
      </c>
      <c r="S50" s="1">
        <f>43996/4</f>
        <v>10999</v>
      </c>
      <c r="T50" s="1">
        <v>0</v>
      </c>
      <c r="U50" s="2">
        <f t="shared" si="0"/>
        <v>0</v>
      </c>
      <c r="V50" s="2">
        <f t="shared" si="1"/>
        <v>0.46276934266751524</v>
      </c>
      <c r="W50" s="2"/>
      <c r="X50" s="10" t="s">
        <v>1042</v>
      </c>
      <c r="Y50" s="3"/>
    </row>
    <row r="51" spans="1:25" ht="22.5" hidden="1" customHeight="1" x14ac:dyDescent="0.2">
      <c r="A51" s="18">
        <v>149</v>
      </c>
      <c r="B51" s="19" t="s">
        <v>531</v>
      </c>
      <c r="C51" s="20" t="s">
        <v>15</v>
      </c>
      <c r="D51" s="21">
        <v>42432.509027777778</v>
      </c>
      <c r="E51" s="11" t="s">
        <v>532</v>
      </c>
      <c r="F51" s="20" t="s">
        <v>17</v>
      </c>
      <c r="G51" s="20" t="s">
        <v>18</v>
      </c>
      <c r="H51" s="18" t="s">
        <v>19</v>
      </c>
      <c r="I51" s="19" t="s">
        <v>20</v>
      </c>
      <c r="J51" s="11">
        <v>5090</v>
      </c>
      <c r="K51" s="11">
        <v>29</v>
      </c>
      <c r="L51" s="11">
        <v>2</v>
      </c>
      <c r="M51" s="22">
        <v>600000</v>
      </c>
      <c r="N51" s="19" t="s">
        <v>501</v>
      </c>
      <c r="O51" s="23"/>
      <c r="P51" s="19" t="s">
        <v>502</v>
      </c>
      <c r="Q51" s="1">
        <v>0</v>
      </c>
      <c r="R51" s="1">
        <v>0</v>
      </c>
      <c r="S51" s="1">
        <f>43996/4</f>
        <v>10999</v>
      </c>
      <c r="T51" s="1">
        <v>0</v>
      </c>
      <c r="U51" s="2">
        <f t="shared" si="0"/>
        <v>0</v>
      </c>
      <c r="V51" s="2">
        <f t="shared" si="1"/>
        <v>0.46276934266751524</v>
      </c>
      <c r="W51" s="2"/>
      <c r="X51" s="10" t="s">
        <v>1042</v>
      </c>
      <c r="Y51" s="3"/>
    </row>
    <row r="52" spans="1:25" ht="22.5" hidden="1" customHeight="1" x14ac:dyDescent="0.2">
      <c r="A52" s="18">
        <v>138</v>
      </c>
      <c r="B52" s="19" t="s">
        <v>499</v>
      </c>
      <c r="C52" s="20" t="s">
        <v>15</v>
      </c>
      <c r="D52" s="21">
        <v>42422.401388888888</v>
      </c>
      <c r="E52" s="11" t="s">
        <v>500</v>
      </c>
      <c r="F52" s="20" t="s">
        <v>17</v>
      </c>
      <c r="G52" s="20" t="s">
        <v>18</v>
      </c>
      <c r="H52" s="18" t="s">
        <v>19</v>
      </c>
      <c r="I52" s="19" t="s">
        <v>20</v>
      </c>
      <c r="J52" s="11">
        <v>5090</v>
      </c>
      <c r="K52" s="11">
        <v>20</v>
      </c>
      <c r="L52" s="11">
        <v>2</v>
      </c>
      <c r="M52" s="22">
        <v>600000</v>
      </c>
      <c r="N52" s="19" t="s">
        <v>501</v>
      </c>
      <c r="O52" s="23"/>
      <c r="P52" s="19" t="s">
        <v>502</v>
      </c>
      <c r="Q52" s="1">
        <v>0</v>
      </c>
      <c r="R52" s="1">
        <v>0</v>
      </c>
      <c r="S52" s="1">
        <f>43996/4</f>
        <v>10999</v>
      </c>
      <c r="T52" s="1">
        <v>0</v>
      </c>
      <c r="U52" s="2">
        <f t="shared" si="0"/>
        <v>0</v>
      </c>
      <c r="V52" s="2">
        <f t="shared" si="1"/>
        <v>0.46276934266751524</v>
      </c>
      <c r="W52" s="2"/>
      <c r="X52" s="10" t="s">
        <v>1042</v>
      </c>
      <c r="Y52" s="3"/>
    </row>
    <row r="53" spans="1:25" ht="22.5" hidden="1" customHeight="1" x14ac:dyDescent="0.2">
      <c r="A53" s="18">
        <v>139</v>
      </c>
      <c r="B53" s="19" t="s">
        <v>503</v>
      </c>
      <c r="C53" s="20" t="s">
        <v>15</v>
      </c>
      <c r="D53" s="21">
        <v>42424.509027777778</v>
      </c>
      <c r="E53" s="11" t="s">
        <v>504</v>
      </c>
      <c r="F53" s="20" t="s">
        <v>17</v>
      </c>
      <c r="G53" s="20" t="s">
        <v>18</v>
      </c>
      <c r="H53" s="18" t="s">
        <v>19</v>
      </c>
      <c r="I53" s="19" t="s">
        <v>20</v>
      </c>
      <c r="J53" s="11">
        <v>5171</v>
      </c>
      <c r="K53" s="11">
        <v>1</v>
      </c>
      <c r="L53" s="11">
        <v>2</v>
      </c>
      <c r="M53" s="22">
        <v>600000</v>
      </c>
      <c r="N53" s="19" t="s">
        <v>501</v>
      </c>
      <c r="O53" s="23"/>
      <c r="P53" s="19" t="s">
        <v>502</v>
      </c>
      <c r="Q53" s="1">
        <v>0</v>
      </c>
      <c r="R53" s="1">
        <v>0</v>
      </c>
      <c r="S53" s="1">
        <f>43996/4</f>
        <v>10999</v>
      </c>
      <c r="T53" s="1">
        <v>0</v>
      </c>
      <c r="U53" s="2">
        <f t="shared" si="0"/>
        <v>0</v>
      </c>
      <c r="V53" s="2">
        <f t="shared" si="1"/>
        <v>0.4701336485135012</v>
      </c>
      <c r="W53" s="2"/>
      <c r="X53" s="10" t="s">
        <v>1042</v>
      </c>
      <c r="Y53" s="3"/>
    </row>
    <row r="54" spans="1:25" ht="22.5" hidden="1" customHeight="1" x14ac:dyDescent="0.2">
      <c r="A54" s="18">
        <v>62</v>
      </c>
      <c r="B54" s="19" t="s">
        <v>241</v>
      </c>
      <c r="C54" s="20" t="s">
        <v>15</v>
      </c>
      <c r="D54" s="21">
        <v>41474.772222222222</v>
      </c>
      <c r="E54" s="11" t="s">
        <v>242</v>
      </c>
      <c r="F54" s="20" t="s">
        <v>17</v>
      </c>
      <c r="G54" s="20" t="s">
        <v>18</v>
      </c>
      <c r="H54" s="18" t="s">
        <v>19</v>
      </c>
      <c r="I54" s="19" t="s">
        <v>64</v>
      </c>
      <c r="J54" s="11">
        <v>1560</v>
      </c>
      <c r="K54" s="11">
        <v>25</v>
      </c>
      <c r="L54" s="11">
        <v>1</v>
      </c>
      <c r="M54" s="22">
        <v>126750</v>
      </c>
      <c r="N54" s="19" t="s">
        <v>243</v>
      </c>
      <c r="O54" s="23"/>
      <c r="P54" s="19" t="s">
        <v>244</v>
      </c>
      <c r="Q54" s="1">
        <v>1481</v>
      </c>
      <c r="R54" s="1">
        <v>1034</v>
      </c>
      <c r="S54" s="1">
        <v>12500</v>
      </c>
      <c r="T54" s="1">
        <v>1981</v>
      </c>
      <c r="U54" s="2">
        <f t="shared" si="0"/>
        <v>0.11848</v>
      </c>
      <c r="V54" s="2">
        <f t="shared" si="1"/>
        <v>0.12479999999999999</v>
      </c>
      <c r="W54" s="2"/>
      <c r="X54" s="10" t="s">
        <v>1043</v>
      </c>
      <c r="Y54" s="3"/>
    </row>
    <row r="55" spans="1:25" ht="22.5" hidden="1" customHeight="1" x14ac:dyDescent="0.2">
      <c r="A55" s="18">
        <v>73</v>
      </c>
      <c r="B55" s="19" t="s">
        <v>278</v>
      </c>
      <c r="C55" s="20" t="s">
        <v>15</v>
      </c>
      <c r="D55" s="21">
        <v>41449.59375</v>
      </c>
      <c r="E55" s="11" t="s">
        <v>279</v>
      </c>
      <c r="F55" s="20" t="s">
        <v>17</v>
      </c>
      <c r="G55" s="20" t="s">
        <v>18</v>
      </c>
      <c r="H55" s="18" t="s">
        <v>19</v>
      </c>
      <c r="I55" s="19" t="s">
        <v>20</v>
      </c>
      <c r="J55" s="11">
        <v>662</v>
      </c>
      <c r="K55" s="11">
        <v>1</v>
      </c>
      <c r="L55" s="11">
        <v>1</v>
      </c>
      <c r="M55" s="22">
        <v>53788</v>
      </c>
      <c r="N55" s="19" t="s">
        <v>280</v>
      </c>
      <c r="O55" s="23"/>
      <c r="P55" s="19"/>
      <c r="Q55" s="1">
        <v>2067</v>
      </c>
      <c r="R55" s="1">
        <v>2067</v>
      </c>
      <c r="S55" s="1">
        <v>5000</v>
      </c>
      <c r="T55" s="1">
        <v>1947</v>
      </c>
      <c r="U55" s="2">
        <f t="shared" si="0"/>
        <v>0.41339999999999999</v>
      </c>
      <c r="V55" s="2">
        <f t="shared" si="1"/>
        <v>0.13239999999999999</v>
      </c>
      <c r="W55" s="2"/>
      <c r="X55" s="10" t="s">
        <v>1042</v>
      </c>
      <c r="Y55" s="3"/>
    </row>
    <row r="56" spans="1:25" ht="22.5" hidden="1" customHeight="1" x14ac:dyDescent="0.2">
      <c r="A56" s="18">
        <v>10</v>
      </c>
      <c r="B56" s="19" t="s">
        <v>54</v>
      </c>
      <c r="C56" s="20" t="s">
        <v>15</v>
      </c>
      <c r="D56" s="21">
        <v>41324.494444444441</v>
      </c>
      <c r="E56" s="11" t="s">
        <v>55</v>
      </c>
      <c r="F56" s="20" t="s">
        <v>17</v>
      </c>
      <c r="G56" s="20" t="s">
        <v>18</v>
      </c>
      <c r="H56" s="18" t="s">
        <v>19</v>
      </c>
      <c r="I56" s="19" t="s">
        <v>20</v>
      </c>
      <c r="J56" s="11">
        <v>1200</v>
      </c>
      <c r="K56" s="11">
        <v>10</v>
      </c>
      <c r="L56" s="11">
        <v>1</v>
      </c>
      <c r="M56" s="22">
        <v>200000</v>
      </c>
      <c r="N56" s="19" t="s">
        <v>56</v>
      </c>
      <c r="O56" s="23"/>
      <c r="P56" s="19" t="s">
        <v>57</v>
      </c>
      <c r="Q56" s="1">
        <v>3825</v>
      </c>
      <c r="R56" s="1">
        <v>4677</v>
      </c>
      <c r="S56" s="1">
        <v>9000</v>
      </c>
      <c r="T56" s="1">
        <v>1977</v>
      </c>
      <c r="U56" s="2">
        <f t="shared" si="0"/>
        <v>0.42499999999999999</v>
      </c>
      <c r="V56" s="2">
        <f t="shared" si="1"/>
        <v>0.13333333333333333</v>
      </c>
      <c r="W56" s="2"/>
      <c r="X56" s="10" t="s">
        <v>1042</v>
      </c>
      <c r="Y56" s="3"/>
    </row>
    <row r="57" spans="1:25" ht="22.5" hidden="1" customHeight="1" x14ac:dyDescent="0.2">
      <c r="A57" s="18">
        <v>85</v>
      </c>
      <c r="B57" s="19" t="s">
        <v>320</v>
      </c>
      <c r="C57" s="20" t="s">
        <v>15</v>
      </c>
      <c r="D57" s="21">
        <v>41485.622916666667</v>
      </c>
      <c r="E57" s="11" t="s">
        <v>321</v>
      </c>
      <c r="F57" s="20" t="s">
        <v>17</v>
      </c>
      <c r="G57" s="20" t="s">
        <v>18</v>
      </c>
      <c r="H57" s="18" t="s">
        <v>19</v>
      </c>
      <c r="I57" s="19" t="s">
        <v>20</v>
      </c>
      <c r="J57" s="11">
        <v>1143</v>
      </c>
      <c r="K57" s="11">
        <v>8</v>
      </c>
      <c r="L57" s="11">
        <v>1</v>
      </c>
      <c r="M57" s="22">
        <v>92869</v>
      </c>
      <c r="N57" s="19" t="s">
        <v>322</v>
      </c>
      <c r="O57" s="23"/>
      <c r="P57" s="19"/>
      <c r="Q57" s="1">
        <v>2983</v>
      </c>
      <c r="R57" s="1">
        <v>2567</v>
      </c>
      <c r="S57" s="1">
        <v>8385</v>
      </c>
      <c r="T57" s="1">
        <v>1950</v>
      </c>
      <c r="U57" s="2">
        <f t="shared" si="0"/>
        <v>0.35575432319618366</v>
      </c>
      <c r="V57" s="2">
        <f t="shared" si="1"/>
        <v>0.13631484794275492</v>
      </c>
      <c r="W57" s="2"/>
      <c r="X57" s="10" t="s">
        <v>1042</v>
      </c>
      <c r="Y57" s="3"/>
    </row>
    <row r="58" spans="1:25" ht="22.5" hidden="1" customHeight="1" x14ac:dyDescent="0.2">
      <c r="A58" s="18">
        <v>196</v>
      </c>
      <c r="B58" s="19" t="s">
        <v>682</v>
      </c>
      <c r="C58" s="20" t="s">
        <v>15</v>
      </c>
      <c r="D58" s="21">
        <v>42405.465277777774</v>
      </c>
      <c r="E58" s="11" t="s">
        <v>683</v>
      </c>
      <c r="F58" s="20" t="s">
        <v>17</v>
      </c>
      <c r="G58" s="20" t="s">
        <v>18</v>
      </c>
      <c r="H58" s="18" t="s">
        <v>19</v>
      </c>
      <c r="I58" s="19" t="s">
        <v>20</v>
      </c>
      <c r="J58" s="11">
        <v>934</v>
      </c>
      <c r="K58" s="11">
        <v>25</v>
      </c>
      <c r="L58" s="11">
        <v>2</v>
      </c>
      <c r="M58" s="22">
        <v>75888</v>
      </c>
      <c r="N58" s="19" t="s">
        <v>684</v>
      </c>
      <c r="O58" s="23"/>
      <c r="P58" s="19" t="s">
        <v>685</v>
      </c>
      <c r="Q58" s="1">
        <v>1940</v>
      </c>
      <c r="R58" s="1">
        <v>2516</v>
      </c>
      <c r="S58" s="1">
        <v>6600</v>
      </c>
      <c r="T58" s="1">
        <v>1925</v>
      </c>
      <c r="U58" s="2">
        <f t="shared" si="0"/>
        <v>0.29393939393939394</v>
      </c>
      <c r="V58" s="2">
        <f t="shared" si="1"/>
        <v>0.14151515151515151</v>
      </c>
      <c r="W58" s="2"/>
      <c r="X58" s="10" t="s">
        <v>1042</v>
      </c>
      <c r="Y58" s="3"/>
    </row>
    <row r="59" spans="1:25" ht="22.5" hidden="1" customHeight="1" x14ac:dyDescent="0.2">
      <c r="A59" s="18">
        <v>205</v>
      </c>
      <c r="B59" s="19" t="s">
        <v>715</v>
      </c>
      <c r="C59" s="20" t="s">
        <v>15</v>
      </c>
      <c r="D59" s="21">
        <v>42453.634027777778</v>
      </c>
      <c r="E59" s="11" t="s">
        <v>716</v>
      </c>
      <c r="F59" s="20" t="s">
        <v>17</v>
      </c>
      <c r="G59" s="20" t="s">
        <v>18</v>
      </c>
      <c r="H59" s="18" t="s">
        <v>19</v>
      </c>
      <c r="I59" s="19" t="s">
        <v>20</v>
      </c>
      <c r="J59" s="11">
        <v>12431</v>
      </c>
      <c r="K59" s="11">
        <v>20</v>
      </c>
      <c r="L59" s="11">
        <v>1</v>
      </c>
      <c r="M59" s="22">
        <v>3000000</v>
      </c>
      <c r="N59" s="19" t="s">
        <v>717</v>
      </c>
      <c r="O59" s="23"/>
      <c r="P59" s="19" t="s">
        <v>718</v>
      </c>
      <c r="Q59" s="1">
        <v>0</v>
      </c>
      <c r="R59" s="1">
        <v>0</v>
      </c>
      <c r="S59" s="1">
        <v>85573</v>
      </c>
      <c r="T59" s="1">
        <v>0</v>
      </c>
      <c r="U59" s="2">
        <f t="shared" si="0"/>
        <v>0</v>
      </c>
      <c r="V59" s="2">
        <f t="shared" si="1"/>
        <v>0.14526778306241456</v>
      </c>
      <c r="W59" s="2"/>
      <c r="X59" s="10" t="s">
        <v>1042</v>
      </c>
      <c r="Y59" s="3"/>
    </row>
    <row r="60" spans="1:25" ht="22.5" hidden="1" customHeight="1" x14ac:dyDescent="0.2">
      <c r="A60" s="18">
        <v>183</v>
      </c>
      <c r="B60" s="19" t="s">
        <v>642</v>
      </c>
      <c r="C60" s="20" t="s">
        <v>15</v>
      </c>
      <c r="D60" s="21">
        <v>42157.659722222219</v>
      </c>
      <c r="E60" s="11" t="s">
        <v>643</v>
      </c>
      <c r="F60" s="20" t="s">
        <v>17</v>
      </c>
      <c r="G60" s="20" t="s">
        <v>18</v>
      </c>
      <c r="H60" s="18" t="s">
        <v>19</v>
      </c>
      <c r="I60" s="19" t="s">
        <v>20</v>
      </c>
      <c r="J60" s="11">
        <v>3169</v>
      </c>
      <c r="K60" s="11">
        <v>1</v>
      </c>
      <c r="L60" s="11">
        <v>1</v>
      </c>
      <c r="M60" s="22">
        <v>300000</v>
      </c>
      <c r="N60" s="19" t="s">
        <v>644</v>
      </c>
      <c r="O60" s="23"/>
      <c r="P60" s="19" t="s">
        <v>645</v>
      </c>
      <c r="Q60" s="1">
        <v>5382</v>
      </c>
      <c r="R60" s="1">
        <v>5080</v>
      </c>
      <c r="S60" s="1">
        <v>21600</v>
      </c>
      <c r="T60" s="1">
        <v>1950</v>
      </c>
      <c r="U60" s="2">
        <f t="shared" si="0"/>
        <v>0.24916666666666668</v>
      </c>
      <c r="V60" s="2">
        <f t="shared" si="1"/>
        <v>0.14671296296296296</v>
      </c>
      <c r="W60" s="2"/>
      <c r="X60" s="10" t="s">
        <v>1042</v>
      </c>
      <c r="Y60" s="3"/>
    </row>
    <row r="61" spans="1:25" s="24" customFormat="1" ht="22.5" hidden="1" customHeight="1" x14ac:dyDescent="0.2">
      <c r="A61" s="18">
        <v>180</v>
      </c>
      <c r="B61" s="19" t="s">
        <v>632</v>
      </c>
      <c r="C61" s="20" t="s">
        <v>15</v>
      </c>
      <c r="D61" s="21">
        <v>42332.85</v>
      </c>
      <c r="E61" s="11" t="s">
        <v>633</v>
      </c>
      <c r="F61" s="20" t="s">
        <v>17</v>
      </c>
      <c r="G61" s="20" t="s">
        <v>18</v>
      </c>
      <c r="H61" s="18" t="s">
        <v>19</v>
      </c>
      <c r="I61" s="19" t="s">
        <v>20</v>
      </c>
      <c r="J61" s="11">
        <v>1500</v>
      </c>
      <c r="K61" s="11">
        <v>10</v>
      </c>
      <c r="L61" s="11">
        <v>2</v>
      </c>
      <c r="M61" s="22">
        <v>121875</v>
      </c>
      <c r="N61" s="19" t="s">
        <v>634</v>
      </c>
      <c r="O61" s="23"/>
      <c r="P61" s="19" t="s">
        <v>333</v>
      </c>
      <c r="Q61" s="1">
        <v>2419</v>
      </c>
      <c r="R61" s="1">
        <v>2952</v>
      </c>
      <c r="S61" s="1">
        <v>9703</v>
      </c>
      <c r="T61" s="1">
        <v>1946</v>
      </c>
      <c r="U61" s="2">
        <f t="shared" si="0"/>
        <v>0.24930433886426878</v>
      </c>
      <c r="V61" s="2">
        <f t="shared" si="1"/>
        <v>0.15459136349582603</v>
      </c>
      <c r="W61" s="2"/>
      <c r="X61" s="10" t="s">
        <v>1042</v>
      </c>
    </row>
    <row r="62" spans="1:25" ht="22.5" hidden="1" customHeight="1" x14ac:dyDescent="0.2">
      <c r="A62" s="18">
        <v>77</v>
      </c>
      <c r="B62" s="19" t="s">
        <v>293</v>
      </c>
      <c r="C62" s="20" t="s">
        <v>15</v>
      </c>
      <c r="D62" s="21">
        <v>41485.622916666667</v>
      </c>
      <c r="E62" s="11" t="s">
        <v>294</v>
      </c>
      <c r="F62" s="20" t="s">
        <v>17</v>
      </c>
      <c r="G62" s="20" t="s">
        <v>18</v>
      </c>
      <c r="H62" s="18" t="s">
        <v>19</v>
      </c>
      <c r="I62" s="19" t="s">
        <v>20</v>
      </c>
      <c r="J62" s="11">
        <v>14345</v>
      </c>
      <c r="K62" s="11">
        <v>25</v>
      </c>
      <c r="L62" s="11">
        <v>3</v>
      </c>
      <c r="M62" s="22">
        <v>1434500</v>
      </c>
      <c r="N62" s="19" t="s">
        <v>295</v>
      </c>
      <c r="O62" s="23"/>
      <c r="P62" s="19" t="s">
        <v>296</v>
      </c>
      <c r="Q62" s="1">
        <v>2400</v>
      </c>
      <c r="R62" s="1">
        <v>800</v>
      </c>
      <c r="S62" s="1">
        <v>87024</v>
      </c>
      <c r="T62" s="1">
        <v>1984</v>
      </c>
      <c r="U62" s="2">
        <f t="shared" si="0"/>
        <v>2.7578599007170437E-2</v>
      </c>
      <c r="V62" s="2">
        <f t="shared" si="1"/>
        <v>0.16483958448244163</v>
      </c>
      <c r="W62" s="2"/>
      <c r="X62" s="10" t="s">
        <v>1042</v>
      </c>
      <c r="Y62" s="3"/>
    </row>
    <row r="63" spans="1:25" ht="22.5" hidden="1" customHeight="1" x14ac:dyDescent="0.2">
      <c r="A63" s="18">
        <v>45</v>
      </c>
      <c r="B63" s="19" t="s">
        <v>180</v>
      </c>
      <c r="C63" s="20" t="s">
        <v>15</v>
      </c>
      <c r="D63" s="21">
        <v>41414.593055555553</v>
      </c>
      <c r="E63" s="11" t="s">
        <v>181</v>
      </c>
      <c r="F63" s="20" t="s">
        <v>17</v>
      </c>
      <c r="G63" s="20" t="s">
        <v>18</v>
      </c>
      <c r="H63" s="18" t="s">
        <v>19</v>
      </c>
      <c r="I63" s="19" t="s">
        <v>20</v>
      </c>
      <c r="J63" s="11">
        <v>1800</v>
      </c>
      <c r="K63" s="11">
        <v>22</v>
      </c>
      <c r="L63" s="11">
        <v>2</v>
      </c>
      <c r="M63" s="22">
        <v>300000</v>
      </c>
      <c r="N63" s="19" t="s">
        <v>182</v>
      </c>
      <c r="O63" s="23"/>
      <c r="P63" s="19" t="s">
        <v>183</v>
      </c>
      <c r="Q63" s="1">
        <v>6131</v>
      </c>
      <c r="R63" s="1">
        <v>-1</v>
      </c>
      <c r="S63" s="1">
        <v>10890</v>
      </c>
      <c r="T63" s="1">
        <v>1997</v>
      </c>
      <c r="U63" s="2">
        <f t="shared" si="0"/>
        <v>0.5629935720844812</v>
      </c>
      <c r="V63" s="2">
        <f t="shared" si="1"/>
        <v>0.16528925619834711</v>
      </c>
      <c r="W63" s="2"/>
      <c r="X63" s="10" t="s">
        <v>1042</v>
      </c>
      <c r="Y63" s="3"/>
    </row>
    <row r="64" spans="1:25" ht="22.5" hidden="1" customHeight="1" x14ac:dyDescent="0.2">
      <c r="A64" s="18">
        <v>78</v>
      </c>
      <c r="B64" s="19" t="s">
        <v>297</v>
      </c>
      <c r="C64" s="20" t="s">
        <v>15</v>
      </c>
      <c r="D64" s="21">
        <v>41463.51180555555</v>
      </c>
      <c r="E64" s="11" t="s">
        <v>298</v>
      </c>
      <c r="F64" s="20" t="s">
        <v>17</v>
      </c>
      <c r="G64" s="20" t="s">
        <v>18</v>
      </c>
      <c r="H64" s="18" t="s">
        <v>19</v>
      </c>
      <c r="I64" s="19" t="s">
        <v>20</v>
      </c>
      <c r="J64" s="11">
        <v>897</v>
      </c>
      <c r="K64" s="11">
        <v>19</v>
      </c>
      <c r="L64" s="11">
        <v>1</v>
      </c>
      <c r="M64" s="22">
        <v>72882</v>
      </c>
      <c r="N64" s="19" t="s">
        <v>299</v>
      </c>
      <c r="O64" s="23"/>
      <c r="P64" s="19"/>
      <c r="Q64" s="1">
        <v>2233</v>
      </c>
      <c r="R64" s="1">
        <v>-1</v>
      </c>
      <c r="S64" s="1">
        <v>5300</v>
      </c>
      <c r="T64" s="1">
        <v>1947</v>
      </c>
      <c r="U64" s="2">
        <f t="shared" si="0"/>
        <v>0.42132075471698111</v>
      </c>
      <c r="V64" s="2">
        <f t="shared" si="1"/>
        <v>0.16924528301886793</v>
      </c>
      <c r="W64" s="2"/>
      <c r="X64" s="10" t="s">
        <v>1042</v>
      </c>
      <c r="Y64" s="3"/>
    </row>
    <row r="65" spans="1:25" ht="22.5" hidden="1" customHeight="1" x14ac:dyDescent="0.2">
      <c r="A65" s="18">
        <v>69</v>
      </c>
      <c r="B65" s="19" t="s">
        <v>265</v>
      </c>
      <c r="C65" s="20" t="s">
        <v>15</v>
      </c>
      <c r="D65" s="21">
        <v>41449.597222222219</v>
      </c>
      <c r="E65" s="11" t="s">
        <v>266</v>
      </c>
      <c r="F65" s="20" t="s">
        <v>17</v>
      </c>
      <c r="G65" s="20" t="s">
        <v>18</v>
      </c>
      <c r="H65" s="18" t="s">
        <v>19</v>
      </c>
      <c r="I65" s="19" t="s">
        <v>20</v>
      </c>
      <c r="J65" s="11">
        <v>2837</v>
      </c>
      <c r="K65" s="11">
        <v>1</v>
      </c>
      <c r="L65" s="11">
        <v>1</v>
      </c>
      <c r="M65" s="22">
        <v>250000</v>
      </c>
      <c r="N65" s="19" t="s">
        <v>267</v>
      </c>
      <c r="O65" s="23"/>
      <c r="P65" s="19"/>
      <c r="Q65" s="1">
        <v>3788</v>
      </c>
      <c r="R65" s="1">
        <v>2858</v>
      </c>
      <c r="S65" s="1">
        <v>16500</v>
      </c>
      <c r="T65" s="1">
        <v>2013</v>
      </c>
      <c r="U65" s="2">
        <f t="shared" ref="U65:U128" si="2">IF(S65=0," ",Q65/S65)</f>
        <v>0.22957575757575757</v>
      </c>
      <c r="V65" s="2">
        <f t="shared" ref="V65:V128" si="3">J65/S65</f>
        <v>0.17193939393939395</v>
      </c>
      <c r="W65" s="2">
        <f>IF(T65&gt;2011,U65-V65,"")</f>
        <v>5.7636363636363624E-2</v>
      </c>
      <c r="X65" s="10" t="s">
        <v>1042</v>
      </c>
    </row>
    <row r="66" spans="1:25" ht="22.5" hidden="1" customHeight="1" x14ac:dyDescent="0.2">
      <c r="A66" s="18">
        <v>49</v>
      </c>
      <c r="B66" s="19" t="s">
        <v>194</v>
      </c>
      <c r="C66" s="20" t="s">
        <v>15</v>
      </c>
      <c r="D66" s="21">
        <v>41533.390277777777</v>
      </c>
      <c r="E66" s="11" t="s">
        <v>195</v>
      </c>
      <c r="F66" s="20" t="s">
        <v>17</v>
      </c>
      <c r="G66" s="20" t="s">
        <v>18</v>
      </c>
      <c r="H66" s="18" t="s">
        <v>19</v>
      </c>
      <c r="I66" s="19" t="s">
        <v>20</v>
      </c>
      <c r="J66" s="11">
        <v>1600</v>
      </c>
      <c r="K66" s="11">
        <v>1</v>
      </c>
      <c r="L66" s="11">
        <v>1</v>
      </c>
      <c r="M66" s="22">
        <v>150000</v>
      </c>
      <c r="N66" s="19" t="s">
        <v>196</v>
      </c>
      <c r="O66" s="23"/>
      <c r="P66" s="19" t="s">
        <v>197</v>
      </c>
      <c r="Q66" s="1">
        <v>2585</v>
      </c>
      <c r="R66" s="1">
        <v>2450</v>
      </c>
      <c r="S66" s="1">
        <v>8500</v>
      </c>
      <c r="T66" s="1">
        <v>1968</v>
      </c>
      <c r="U66" s="2">
        <f t="shared" si="2"/>
        <v>0.30411764705882355</v>
      </c>
      <c r="V66" s="2">
        <f t="shared" si="3"/>
        <v>0.18823529411764706</v>
      </c>
      <c r="W66" s="2"/>
      <c r="X66" s="10" t="s">
        <v>1042</v>
      </c>
      <c r="Y66" s="3"/>
    </row>
    <row r="67" spans="1:25" ht="22.5" hidden="1" customHeight="1" x14ac:dyDescent="0.2">
      <c r="A67" s="18">
        <v>35</v>
      </c>
      <c r="B67" s="19" t="s">
        <v>140</v>
      </c>
      <c r="C67" s="20" t="s">
        <v>15</v>
      </c>
      <c r="D67" s="21">
        <v>41466.486805555556</v>
      </c>
      <c r="E67" s="11" t="s">
        <v>141</v>
      </c>
      <c r="F67" s="20" t="s">
        <v>17</v>
      </c>
      <c r="G67" s="20" t="s">
        <v>18</v>
      </c>
      <c r="H67" s="18" t="s">
        <v>19</v>
      </c>
      <c r="I67" s="19" t="s">
        <v>64</v>
      </c>
      <c r="J67" s="11">
        <v>3041</v>
      </c>
      <c r="K67" s="11">
        <v>35</v>
      </c>
      <c r="L67" s="11">
        <v>2</v>
      </c>
      <c r="M67" s="22">
        <v>249082</v>
      </c>
      <c r="N67" s="19" t="s">
        <v>142</v>
      </c>
      <c r="O67" s="23"/>
      <c r="P67" s="19" t="s">
        <v>143</v>
      </c>
      <c r="Q67" s="1">
        <v>2522</v>
      </c>
      <c r="R67" s="1">
        <v>2522</v>
      </c>
      <c r="S67" s="1">
        <v>15989</v>
      </c>
      <c r="T67" s="1">
        <v>2014</v>
      </c>
      <c r="U67" s="2">
        <f t="shared" si="2"/>
        <v>0.15773344174119708</v>
      </c>
      <c r="V67" s="2">
        <f t="shared" si="3"/>
        <v>0.19019325786478203</v>
      </c>
      <c r="W67" s="2"/>
      <c r="X67" s="10" t="s">
        <v>1043</v>
      </c>
      <c r="Y67" s="3"/>
    </row>
    <row r="68" spans="1:25" ht="22.5" hidden="1" customHeight="1" x14ac:dyDescent="0.2">
      <c r="A68" s="18">
        <v>170</v>
      </c>
      <c r="B68" s="19" t="s">
        <v>600</v>
      </c>
      <c r="C68" s="20" t="s">
        <v>15</v>
      </c>
      <c r="D68" s="21">
        <v>42097.588194444441</v>
      </c>
      <c r="E68" s="11" t="s">
        <v>601</v>
      </c>
      <c r="F68" s="20" t="s">
        <v>17</v>
      </c>
      <c r="G68" s="20" t="s">
        <v>18</v>
      </c>
      <c r="H68" s="18" t="s">
        <v>19</v>
      </c>
      <c r="I68" s="19" t="s">
        <v>20</v>
      </c>
      <c r="J68" s="11">
        <v>1115</v>
      </c>
      <c r="K68" s="11">
        <v>10</v>
      </c>
      <c r="L68" s="11">
        <v>1</v>
      </c>
      <c r="M68" s="22">
        <v>110000</v>
      </c>
      <c r="N68" s="19" t="s">
        <v>602</v>
      </c>
      <c r="O68" s="23"/>
      <c r="P68" s="19" t="s">
        <v>603</v>
      </c>
      <c r="Q68" s="1">
        <v>1370</v>
      </c>
      <c r="R68" s="1">
        <v>1132</v>
      </c>
      <c r="S68" s="1">
        <v>5800</v>
      </c>
      <c r="T68" s="1">
        <v>2015</v>
      </c>
      <c r="U68" s="2">
        <f t="shared" si="2"/>
        <v>0.23620689655172414</v>
      </c>
      <c r="V68" s="2">
        <f t="shared" si="3"/>
        <v>0.19224137931034482</v>
      </c>
      <c r="W68" s="2">
        <f>IF(T68&gt;2011,U68-V68,"")</f>
        <v>4.3965517241379315E-2</v>
      </c>
      <c r="X68" s="10" t="s">
        <v>1042</v>
      </c>
    </row>
    <row r="69" spans="1:25" ht="22.5" hidden="1" customHeight="1" x14ac:dyDescent="0.2">
      <c r="A69" s="18">
        <v>41</v>
      </c>
      <c r="B69" s="19" t="s">
        <v>164</v>
      </c>
      <c r="C69" s="20" t="s">
        <v>15</v>
      </c>
      <c r="D69" s="21">
        <v>41403.652083333334</v>
      </c>
      <c r="E69" s="11" t="s">
        <v>165</v>
      </c>
      <c r="F69" s="20" t="s">
        <v>17</v>
      </c>
      <c r="G69" s="20" t="s">
        <v>18</v>
      </c>
      <c r="H69" s="18" t="s">
        <v>19</v>
      </c>
      <c r="I69" s="19" t="s">
        <v>20</v>
      </c>
      <c r="J69" s="11">
        <v>2524</v>
      </c>
      <c r="K69" s="11">
        <v>25</v>
      </c>
      <c r="L69" s="11">
        <v>2</v>
      </c>
      <c r="M69" s="22">
        <v>205075</v>
      </c>
      <c r="N69" s="19" t="s">
        <v>166</v>
      </c>
      <c r="O69" s="23"/>
      <c r="P69" s="19" t="s">
        <v>167</v>
      </c>
      <c r="Q69" s="1">
        <v>3377</v>
      </c>
      <c r="R69" s="1">
        <v>3098</v>
      </c>
      <c r="S69" s="1">
        <v>13000</v>
      </c>
      <c r="T69" s="1">
        <v>1945</v>
      </c>
      <c r="U69" s="2">
        <f t="shared" si="2"/>
        <v>0.25976923076923075</v>
      </c>
      <c r="V69" s="2">
        <f t="shared" si="3"/>
        <v>0.19415384615384615</v>
      </c>
      <c r="W69" s="2"/>
      <c r="X69" s="10" t="s">
        <v>1042</v>
      </c>
      <c r="Y69" s="3"/>
    </row>
    <row r="70" spans="1:25" ht="22.5" hidden="1" customHeight="1" x14ac:dyDescent="0.2">
      <c r="A70" s="18">
        <v>112</v>
      </c>
      <c r="B70" s="19" t="s">
        <v>415</v>
      </c>
      <c r="C70" s="20" t="s">
        <v>15</v>
      </c>
      <c r="D70" s="21">
        <v>41935.485416666663</v>
      </c>
      <c r="E70" s="11" t="s">
        <v>416</v>
      </c>
      <c r="F70" s="20" t="s">
        <v>17</v>
      </c>
      <c r="G70" s="20" t="s">
        <v>18</v>
      </c>
      <c r="H70" s="18" t="s">
        <v>19</v>
      </c>
      <c r="I70" s="19" t="s">
        <v>20</v>
      </c>
      <c r="J70" s="11">
        <v>12042</v>
      </c>
      <c r="K70" s="11">
        <v>12</v>
      </c>
      <c r="L70" s="11">
        <v>1</v>
      </c>
      <c r="M70" s="22">
        <v>1100000</v>
      </c>
      <c r="N70" s="19" t="s">
        <v>417</v>
      </c>
      <c r="O70" s="23"/>
      <c r="P70" s="19" t="s">
        <v>418</v>
      </c>
      <c r="Q70" s="1">
        <v>11766</v>
      </c>
      <c r="R70" s="1">
        <v>8921</v>
      </c>
      <c r="S70" s="1">
        <v>47705</v>
      </c>
      <c r="T70" s="1">
        <v>2016</v>
      </c>
      <c r="U70" s="2">
        <f t="shared" si="2"/>
        <v>0.24664081333193585</v>
      </c>
      <c r="V70" s="2">
        <f t="shared" si="3"/>
        <v>0.2524263704014254</v>
      </c>
      <c r="W70" s="2">
        <f>IF(T70&gt;2011,U70-V70,"")</f>
        <v>-5.7855570694895497E-3</v>
      </c>
      <c r="X70" s="10" t="s">
        <v>1042</v>
      </c>
    </row>
    <row r="71" spans="1:25" ht="22.5" hidden="1" customHeight="1" x14ac:dyDescent="0.2">
      <c r="A71" s="18">
        <v>160</v>
      </c>
      <c r="B71" s="19" t="s">
        <v>569</v>
      </c>
      <c r="C71" s="20" t="s">
        <v>15</v>
      </c>
      <c r="D71" s="21">
        <v>42286.477083333331</v>
      </c>
      <c r="E71" s="11" t="s">
        <v>570</v>
      </c>
      <c r="F71" s="20" t="s">
        <v>17</v>
      </c>
      <c r="G71" s="20" t="s">
        <v>18</v>
      </c>
      <c r="H71" s="18" t="s">
        <v>19</v>
      </c>
      <c r="I71" s="19" t="s">
        <v>20</v>
      </c>
      <c r="J71" s="11">
        <v>2120</v>
      </c>
      <c r="K71" s="11">
        <v>20</v>
      </c>
      <c r="L71" s="11">
        <v>2</v>
      </c>
      <c r="M71" s="22">
        <v>180000</v>
      </c>
      <c r="N71" s="19" t="s">
        <v>571</v>
      </c>
      <c r="O71" s="23"/>
      <c r="P71" s="19" t="s">
        <v>197</v>
      </c>
      <c r="Q71" s="1">
        <v>3424</v>
      </c>
      <c r="R71" s="1">
        <v>4193</v>
      </c>
      <c r="S71" s="1">
        <v>10125</v>
      </c>
      <c r="T71" s="1">
        <v>1953</v>
      </c>
      <c r="U71" s="2">
        <f t="shared" si="2"/>
        <v>0.33817283950617283</v>
      </c>
      <c r="V71" s="2">
        <f t="shared" si="3"/>
        <v>0.20938271604938272</v>
      </c>
      <c r="W71" s="2"/>
      <c r="X71" s="10" t="s">
        <v>1042</v>
      </c>
      <c r="Y71" s="3"/>
    </row>
    <row r="72" spans="1:25" ht="22.5" hidden="1" customHeight="1" x14ac:dyDescent="0.2">
      <c r="A72" s="18">
        <v>29</v>
      </c>
      <c r="B72" s="19" t="s">
        <v>121</v>
      </c>
      <c r="C72" s="20" t="s">
        <v>15</v>
      </c>
      <c r="D72" s="21">
        <v>41544.518749999996</v>
      </c>
      <c r="E72" s="11" t="s">
        <v>122</v>
      </c>
      <c r="F72" s="20" t="s">
        <v>17</v>
      </c>
      <c r="G72" s="20" t="s">
        <v>18</v>
      </c>
      <c r="H72" s="18" t="s">
        <v>19</v>
      </c>
      <c r="I72" s="19" t="s">
        <v>20</v>
      </c>
      <c r="J72" s="11">
        <v>2755</v>
      </c>
      <c r="K72" s="11">
        <v>18</v>
      </c>
      <c r="L72" s="11">
        <v>1</v>
      </c>
      <c r="M72" s="22">
        <v>300000</v>
      </c>
      <c r="N72" s="19" t="s">
        <v>123</v>
      </c>
      <c r="O72" s="23"/>
      <c r="P72" s="19" t="s">
        <v>124</v>
      </c>
      <c r="Q72" s="1">
        <v>3674</v>
      </c>
      <c r="R72" s="1">
        <v>3134</v>
      </c>
      <c r="S72" s="1">
        <v>13437</v>
      </c>
      <c r="T72" s="1">
        <v>2014</v>
      </c>
      <c r="U72" s="2">
        <f t="shared" si="2"/>
        <v>0.27342412740939198</v>
      </c>
      <c r="V72" s="2">
        <f t="shared" si="3"/>
        <v>0.20503088487013471</v>
      </c>
      <c r="W72" s="2">
        <f>IF(T72&gt;2011,U72-V72,"")</f>
        <v>6.8393242539257271E-2</v>
      </c>
      <c r="X72" s="10" t="s">
        <v>1042</v>
      </c>
      <c r="Y72" s="24" t="s">
        <v>1059</v>
      </c>
    </row>
    <row r="73" spans="1:25" ht="22.5" hidden="1" customHeight="1" x14ac:dyDescent="0.2">
      <c r="A73" s="18">
        <v>42</v>
      </c>
      <c r="B73" s="19" t="s">
        <v>168</v>
      </c>
      <c r="C73" s="20" t="s">
        <v>15</v>
      </c>
      <c r="D73" s="21">
        <v>41537.524305555555</v>
      </c>
      <c r="E73" s="11" t="s">
        <v>169</v>
      </c>
      <c r="F73" s="20" t="s">
        <v>17</v>
      </c>
      <c r="G73" s="20" t="s">
        <v>18</v>
      </c>
      <c r="H73" s="18" t="s">
        <v>19</v>
      </c>
      <c r="I73" s="19" t="s">
        <v>20</v>
      </c>
      <c r="J73" s="11">
        <v>1380</v>
      </c>
      <c r="K73" s="11">
        <v>2</v>
      </c>
      <c r="L73" s="11">
        <v>25</v>
      </c>
      <c r="M73" s="22">
        <v>162000</v>
      </c>
      <c r="N73" s="19" t="s">
        <v>170</v>
      </c>
      <c r="O73" s="23"/>
      <c r="P73" s="19" t="s">
        <v>171</v>
      </c>
      <c r="Q73" s="1">
        <v>2768</v>
      </c>
      <c r="R73" s="1">
        <v>2300</v>
      </c>
      <c r="S73" s="1">
        <v>6306</v>
      </c>
      <c r="T73" s="1">
        <v>1939</v>
      </c>
      <c r="U73" s="2">
        <f t="shared" si="2"/>
        <v>0.43894703457025058</v>
      </c>
      <c r="V73" s="2">
        <f t="shared" si="3"/>
        <v>0.21883920076117983</v>
      </c>
      <c r="W73" s="2"/>
      <c r="X73" s="10" t="s">
        <v>1042</v>
      </c>
      <c r="Y73" s="3"/>
    </row>
    <row r="74" spans="1:25" ht="22.5" hidden="1" customHeight="1" x14ac:dyDescent="0.2">
      <c r="A74" s="18">
        <v>199</v>
      </c>
      <c r="B74" s="19" t="s">
        <v>693</v>
      </c>
      <c r="C74" s="20" t="s">
        <v>15</v>
      </c>
      <c r="D74" s="21">
        <v>42383.35555555555</v>
      </c>
      <c r="E74" s="11" t="s">
        <v>694</v>
      </c>
      <c r="F74" s="20" t="s">
        <v>17</v>
      </c>
      <c r="G74" s="20" t="s">
        <v>18</v>
      </c>
      <c r="H74" s="18" t="s">
        <v>19</v>
      </c>
      <c r="I74" s="19" t="s">
        <v>20</v>
      </c>
      <c r="J74" s="11">
        <v>4500</v>
      </c>
      <c r="K74" s="11">
        <v>25</v>
      </c>
      <c r="L74" s="11">
        <v>2</v>
      </c>
      <c r="M74" s="22">
        <v>386500</v>
      </c>
      <c r="N74" s="19" t="s">
        <v>695</v>
      </c>
      <c r="O74" s="23"/>
      <c r="P74" s="19" t="s">
        <v>696</v>
      </c>
      <c r="Q74" s="1">
        <v>0</v>
      </c>
      <c r="R74" s="1">
        <v>0</v>
      </c>
      <c r="S74" s="1">
        <v>20000</v>
      </c>
      <c r="T74" s="1">
        <v>0</v>
      </c>
      <c r="U74" s="2">
        <f t="shared" si="2"/>
        <v>0</v>
      </c>
      <c r="V74" s="2">
        <f t="shared" si="3"/>
        <v>0.22500000000000001</v>
      </c>
      <c r="W74" s="2"/>
      <c r="X74" s="10" t="s">
        <v>1042</v>
      </c>
      <c r="Y74" s="3"/>
    </row>
    <row r="75" spans="1:25" ht="22.5" hidden="1" customHeight="1" x14ac:dyDescent="0.2">
      <c r="A75" s="18">
        <v>60</v>
      </c>
      <c r="B75" s="19" t="s">
        <v>234</v>
      </c>
      <c r="C75" s="20" t="s">
        <v>15</v>
      </c>
      <c r="D75" s="21">
        <v>41481.544444444444</v>
      </c>
      <c r="E75" s="11" t="s">
        <v>235</v>
      </c>
      <c r="F75" s="20" t="s">
        <v>17</v>
      </c>
      <c r="G75" s="20" t="s">
        <v>18</v>
      </c>
      <c r="H75" s="18" t="s">
        <v>19</v>
      </c>
      <c r="I75" s="19" t="s">
        <v>20</v>
      </c>
      <c r="J75" s="11">
        <v>7000</v>
      </c>
      <c r="K75" s="11">
        <v>25</v>
      </c>
      <c r="L75" s="11">
        <v>2</v>
      </c>
      <c r="M75" s="22">
        <v>1200000</v>
      </c>
      <c r="N75" s="19" t="s">
        <v>236</v>
      </c>
      <c r="O75" s="23"/>
      <c r="P75" s="19" t="s">
        <v>237</v>
      </c>
      <c r="Q75" s="4">
        <v>10182</v>
      </c>
      <c r="R75" s="1">
        <v>7364</v>
      </c>
      <c r="S75" s="1">
        <v>35000</v>
      </c>
      <c r="T75" s="1">
        <v>2014</v>
      </c>
      <c r="U75" s="2">
        <f t="shared" si="2"/>
        <v>0.29091428571428574</v>
      </c>
      <c r="V75" s="2">
        <f t="shared" si="3"/>
        <v>0.2</v>
      </c>
      <c r="W75" s="2">
        <f>IF(T75&gt;2011,U75-V75,"")</f>
        <v>9.0914285714285725E-2</v>
      </c>
      <c r="X75" s="10" t="s">
        <v>1042</v>
      </c>
    </row>
    <row r="76" spans="1:25" ht="22.5" hidden="1" customHeight="1" x14ac:dyDescent="0.2">
      <c r="A76" s="18">
        <v>212</v>
      </c>
      <c r="B76" s="19" t="s">
        <v>738</v>
      </c>
      <c r="C76" s="20" t="s">
        <v>15</v>
      </c>
      <c r="D76" s="21">
        <v>42324.477083333331</v>
      </c>
      <c r="E76" s="11" t="s">
        <v>739</v>
      </c>
      <c r="F76" s="20" t="s">
        <v>17</v>
      </c>
      <c r="G76" s="20" t="s">
        <v>18</v>
      </c>
      <c r="H76" s="18" t="s">
        <v>19</v>
      </c>
      <c r="I76" s="19" t="s">
        <v>20</v>
      </c>
      <c r="J76" s="11">
        <v>9000</v>
      </c>
      <c r="K76" s="11">
        <v>25</v>
      </c>
      <c r="L76" s="11">
        <v>2</v>
      </c>
      <c r="M76" s="22">
        <v>1125000</v>
      </c>
      <c r="N76" s="19" t="s">
        <v>740</v>
      </c>
      <c r="O76" s="23"/>
      <c r="P76" s="19" t="s">
        <v>741</v>
      </c>
      <c r="Q76" s="1">
        <v>8958</v>
      </c>
      <c r="R76" s="1">
        <v>8870</v>
      </c>
      <c r="S76" s="1">
        <v>30375</v>
      </c>
      <c r="T76" s="1">
        <v>2017</v>
      </c>
      <c r="U76" s="2">
        <f t="shared" si="2"/>
        <v>0.29491358024691355</v>
      </c>
      <c r="V76" s="2">
        <f t="shared" si="3"/>
        <v>0.29629629629629628</v>
      </c>
      <c r="W76" s="2">
        <f>IF(T76&gt;2011,U76-V76,"")</f>
        <v>-1.3827160493827262E-3</v>
      </c>
      <c r="X76" s="10" t="s">
        <v>1042</v>
      </c>
    </row>
    <row r="77" spans="1:25" ht="22.5" hidden="1" customHeight="1" x14ac:dyDescent="0.2">
      <c r="A77" s="18">
        <v>176</v>
      </c>
      <c r="B77" s="19" t="s">
        <v>618</v>
      </c>
      <c r="C77" s="20" t="s">
        <v>15</v>
      </c>
      <c r="D77" s="21">
        <v>42139.436111111107</v>
      </c>
      <c r="E77" s="11" t="s">
        <v>619</v>
      </c>
      <c r="F77" s="20" t="s">
        <v>17</v>
      </c>
      <c r="G77" s="20" t="s">
        <v>18</v>
      </c>
      <c r="H77" s="18" t="s">
        <v>19</v>
      </c>
      <c r="I77" s="19" t="s">
        <v>20</v>
      </c>
      <c r="J77" s="11">
        <v>5000</v>
      </c>
      <c r="K77" s="11">
        <v>25</v>
      </c>
      <c r="L77" s="11">
        <v>2</v>
      </c>
      <c r="M77" s="22">
        <v>970000</v>
      </c>
      <c r="N77" s="19" t="s">
        <v>620</v>
      </c>
      <c r="O77" s="23"/>
      <c r="P77" s="19" t="s">
        <v>621</v>
      </c>
      <c r="Q77" s="1">
        <v>5633</v>
      </c>
      <c r="R77" s="1">
        <v>3574</v>
      </c>
      <c r="S77" s="1">
        <v>19000</v>
      </c>
      <c r="T77" s="1">
        <v>2017</v>
      </c>
      <c r="U77" s="2">
        <f t="shared" si="2"/>
        <v>0.29647368421052633</v>
      </c>
      <c r="V77" s="2">
        <f t="shared" si="3"/>
        <v>0.26315789473684209</v>
      </c>
      <c r="W77" s="2">
        <f>IF(T77&gt;2011,U77-V77,"")</f>
        <v>3.3315789473684243E-2</v>
      </c>
      <c r="X77" s="10" t="s">
        <v>1042</v>
      </c>
    </row>
    <row r="78" spans="1:25" ht="22.5" hidden="1" customHeight="1" x14ac:dyDescent="0.2">
      <c r="A78" s="18">
        <v>188</v>
      </c>
      <c r="B78" s="19" t="s">
        <v>657</v>
      </c>
      <c r="C78" s="20" t="s">
        <v>15</v>
      </c>
      <c r="D78" s="21">
        <v>42433.613888888889</v>
      </c>
      <c r="E78" s="11" t="s">
        <v>658</v>
      </c>
      <c r="F78" s="20" t="s">
        <v>17</v>
      </c>
      <c r="G78" s="20" t="s">
        <v>18</v>
      </c>
      <c r="H78" s="18" t="s">
        <v>19</v>
      </c>
      <c r="I78" s="19" t="s">
        <v>20</v>
      </c>
      <c r="J78" s="11">
        <v>3601</v>
      </c>
      <c r="K78" s="11">
        <v>10</v>
      </c>
      <c r="L78" s="11">
        <v>1</v>
      </c>
      <c r="M78" s="22">
        <v>450250</v>
      </c>
      <c r="N78" s="19" t="s">
        <v>659</v>
      </c>
      <c r="O78" s="23"/>
      <c r="P78" s="19" t="s">
        <v>557</v>
      </c>
      <c r="Q78" s="1">
        <v>0</v>
      </c>
      <c r="R78" s="1">
        <v>0</v>
      </c>
      <c r="S78" s="1">
        <v>14500</v>
      </c>
      <c r="T78" s="1">
        <v>0</v>
      </c>
      <c r="U78" s="2">
        <f t="shared" si="2"/>
        <v>0</v>
      </c>
      <c r="V78" s="2">
        <f t="shared" si="3"/>
        <v>0.24834482758620691</v>
      </c>
      <c r="W78" s="2"/>
      <c r="X78" s="10" t="s">
        <v>1042</v>
      </c>
      <c r="Y78" s="3"/>
    </row>
    <row r="79" spans="1:25" ht="22.5" hidden="1" customHeight="1" x14ac:dyDescent="0.2">
      <c r="A79" s="18">
        <v>150</v>
      </c>
      <c r="B79" s="19" t="s">
        <v>533</v>
      </c>
      <c r="C79" s="20" t="s">
        <v>15</v>
      </c>
      <c r="D79" s="21">
        <v>41873.476388888885</v>
      </c>
      <c r="E79" s="11" t="s">
        <v>534</v>
      </c>
      <c r="F79" s="20" t="s">
        <v>17</v>
      </c>
      <c r="G79" s="20" t="s">
        <v>18</v>
      </c>
      <c r="H79" s="18" t="s">
        <v>19</v>
      </c>
      <c r="I79" s="19" t="s">
        <v>64</v>
      </c>
      <c r="J79" s="11">
        <v>4459</v>
      </c>
      <c r="K79" s="11">
        <v>18</v>
      </c>
      <c r="L79" s="11">
        <v>2</v>
      </c>
      <c r="M79" s="22">
        <v>400000</v>
      </c>
      <c r="N79" s="19" t="s">
        <v>535</v>
      </c>
      <c r="O79" s="23"/>
      <c r="P79" s="19" t="s">
        <v>536</v>
      </c>
      <c r="Q79" s="1">
        <v>2242</v>
      </c>
      <c r="R79" s="1">
        <v>2242</v>
      </c>
      <c r="S79" s="1">
        <v>19421</v>
      </c>
      <c r="T79" s="1">
        <v>2008</v>
      </c>
      <c r="U79" s="2">
        <f t="shared" si="2"/>
        <v>0.11544204726842078</v>
      </c>
      <c r="V79" s="2">
        <f t="shared" si="3"/>
        <v>0.22959682817568611</v>
      </c>
      <c r="W79" s="2"/>
      <c r="X79" s="10" t="s">
        <v>1043</v>
      </c>
      <c r="Y79" s="3"/>
    </row>
    <row r="80" spans="1:25" ht="22.5" hidden="1" customHeight="1" x14ac:dyDescent="0.2">
      <c r="A80" s="18">
        <v>59</v>
      </c>
      <c r="B80" s="19" t="s">
        <v>230</v>
      </c>
      <c r="C80" s="20" t="s">
        <v>15</v>
      </c>
      <c r="D80" s="21">
        <v>41481.591666666667</v>
      </c>
      <c r="E80" s="11" t="s">
        <v>231</v>
      </c>
      <c r="F80" s="20" t="s">
        <v>17</v>
      </c>
      <c r="G80" s="20" t="s">
        <v>18</v>
      </c>
      <c r="H80" s="18" t="s">
        <v>19</v>
      </c>
      <c r="I80" s="19" t="s">
        <v>20</v>
      </c>
      <c r="J80" s="11">
        <v>1350</v>
      </c>
      <c r="K80" s="11">
        <v>1</v>
      </c>
      <c r="L80" s="11">
        <v>1</v>
      </c>
      <c r="M80" s="22">
        <v>150000</v>
      </c>
      <c r="N80" s="19" t="s">
        <v>232</v>
      </c>
      <c r="O80" s="23"/>
      <c r="P80" s="19" t="s">
        <v>233</v>
      </c>
      <c r="Q80" s="1">
        <v>2100</v>
      </c>
      <c r="R80" s="1">
        <v>1835</v>
      </c>
      <c r="S80" s="1">
        <v>5750</v>
      </c>
      <c r="T80" s="1">
        <v>1926</v>
      </c>
      <c r="U80" s="2">
        <f t="shared" si="2"/>
        <v>0.36521739130434783</v>
      </c>
      <c r="V80" s="2">
        <f t="shared" si="3"/>
        <v>0.23478260869565218</v>
      </c>
      <c r="W80" s="2"/>
      <c r="X80" s="10" t="s">
        <v>1043</v>
      </c>
      <c r="Y80" s="3"/>
    </row>
    <row r="81" spans="1:25" ht="22.5" customHeight="1" x14ac:dyDescent="0.2">
      <c r="A81" s="18">
        <v>171</v>
      </c>
      <c r="B81" s="19" t="s">
        <v>604</v>
      </c>
      <c r="C81" s="20" t="s">
        <v>15</v>
      </c>
      <c r="D81" s="21">
        <v>42264.37222222222</v>
      </c>
      <c r="E81" s="11" t="s">
        <v>605</v>
      </c>
      <c r="F81" s="20" t="s">
        <v>17</v>
      </c>
      <c r="G81" s="20" t="s">
        <v>18</v>
      </c>
      <c r="H81" s="18" t="s">
        <v>19</v>
      </c>
      <c r="I81" s="19" t="s">
        <v>20</v>
      </c>
      <c r="J81" s="11">
        <v>1115</v>
      </c>
      <c r="K81" s="11">
        <v>10</v>
      </c>
      <c r="L81" s="11">
        <v>1</v>
      </c>
      <c r="M81" s="22">
        <v>110000</v>
      </c>
      <c r="N81" s="19" t="s">
        <v>602</v>
      </c>
      <c r="O81" s="23"/>
      <c r="P81" s="19" t="s">
        <v>603</v>
      </c>
      <c r="Q81" s="1">
        <v>1396</v>
      </c>
      <c r="R81" s="1">
        <v>1162</v>
      </c>
      <c r="S81" s="1">
        <v>4676</v>
      </c>
      <c r="T81" s="1">
        <v>2016</v>
      </c>
      <c r="U81" s="2">
        <f t="shared" si="2"/>
        <v>0.29854576561163387</v>
      </c>
      <c r="V81" s="2">
        <f t="shared" si="3"/>
        <v>0.23845166809238666</v>
      </c>
      <c r="W81" s="2">
        <f>IF(T81&gt;2011,U81-V81,"")</f>
        <v>6.0094097519247214E-2</v>
      </c>
      <c r="X81" s="10" t="s">
        <v>1042</v>
      </c>
    </row>
    <row r="82" spans="1:25" ht="22.5" hidden="1" customHeight="1" x14ac:dyDescent="0.2">
      <c r="A82" s="18">
        <v>107</v>
      </c>
      <c r="B82" s="19" t="s">
        <v>398</v>
      </c>
      <c r="C82" s="20" t="s">
        <v>15</v>
      </c>
      <c r="D82" s="21">
        <v>41800.459027777775</v>
      </c>
      <c r="E82" s="11" t="s">
        <v>399</v>
      </c>
      <c r="F82" s="20" t="s">
        <v>17</v>
      </c>
      <c r="G82" s="20" t="s">
        <v>18</v>
      </c>
      <c r="H82" s="18" t="s">
        <v>19</v>
      </c>
      <c r="I82" s="19" t="s">
        <v>20</v>
      </c>
      <c r="J82" s="11">
        <v>2194</v>
      </c>
      <c r="K82" s="11">
        <v>1</v>
      </c>
      <c r="L82" s="11">
        <v>1</v>
      </c>
      <c r="M82" s="22">
        <v>179000</v>
      </c>
      <c r="N82" s="19" t="s">
        <v>400</v>
      </c>
      <c r="O82" s="23"/>
      <c r="P82" s="19" t="s">
        <v>401</v>
      </c>
      <c r="Q82" s="1">
        <v>2043</v>
      </c>
      <c r="R82" s="1">
        <v>1406</v>
      </c>
      <c r="S82" s="1">
        <v>6808</v>
      </c>
      <c r="T82" s="1">
        <v>2015</v>
      </c>
      <c r="U82" s="2">
        <f t="shared" si="2"/>
        <v>0.30008813160987075</v>
      </c>
      <c r="V82" s="2">
        <f t="shared" si="3"/>
        <v>0.32226792009400707</v>
      </c>
      <c r="W82" s="2">
        <f>IF(T82&gt;2011,U82-V82,"")</f>
        <v>-2.217978848413632E-2</v>
      </c>
      <c r="X82" s="10" t="s">
        <v>1042</v>
      </c>
    </row>
    <row r="83" spans="1:25" ht="22.5" hidden="1" customHeight="1" x14ac:dyDescent="0.2">
      <c r="A83" s="18">
        <v>68</v>
      </c>
      <c r="B83" s="19" t="s">
        <v>262</v>
      </c>
      <c r="C83" s="20" t="s">
        <v>15</v>
      </c>
      <c r="D83" s="21">
        <v>41449.597222222219</v>
      </c>
      <c r="E83" s="11" t="s">
        <v>263</v>
      </c>
      <c r="F83" s="20" t="s">
        <v>17</v>
      </c>
      <c r="G83" s="20" t="s">
        <v>18</v>
      </c>
      <c r="H83" s="18" t="s">
        <v>19</v>
      </c>
      <c r="I83" s="19" t="s">
        <v>20</v>
      </c>
      <c r="J83" s="11">
        <v>4583</v>
      </c>
      <c r="K83" s="11">
        <v>1</v>
      </c>
      <c r="L83" s="11">
        <v>1</v>
      </c>
      <c r="M83" s="22">
        <v>458300</v>
      </c>
      <c r="N83" s="19" t="s">
        <v>264</v>
      </c>
      <c r="O83" s="23"/>
      <c r="P83" s="19" t="s">
        <v>214</v>
      </c>
      <c r="Q83" s="1">
        <v>4882</v>
      </c>
      <c r="R83" s="1">
        <v>3852</v>
      </c>
      <c r="S83" s="1">
        <v>16200</v>
      </c>
      <c r="T83" s="1">
        <v>2015</v>
      </c>
      <c r="U83" s="2">
        <f t="shared" si="2"/>
        <v>0.30135802469135803</v>
      </c>
      <c r="V83" s="2">
        <f t="shared" si="3"/>
        <v>0.28290123456790123</v>
      </c>
      <c r="W83" s="2">
        <f>IF(T83&gt;2011,U83-V83,"")</f>
        <v>1.8456790123456801E-2</v>
      </c>
      <c r="X83" s="10" t="s">
        <v>1042</v>
      </c>
    </row>
    <row r="84" spans="1:25" ht="22.5" hidden="1" customHeight="1" x14ac:dyDescent="0.2">
      <c r="A84" s="18">
        <v>127</v>
      </c>
      <c r="B84" s="19" t="s">
        <v>463</v>
      </c>
      <c r="C84" s="20" t="s">
        <v>15</v>
      </c>
      <c r="D84" s="21">
        <v>42041.647222222222</v>
      </c>
      <c r="E84" s="11" t="s">
        <v>464</v>
      </c>
      <c r="F84" s="20" t="s">
        <v>17</v>
      </c>
      <c r="G84" s="20" t="s">
        <v>18</v>
      </c>
      <c r="H84" s="18" t="s">
        <v>19</v>
      </c>
      <c r="I84" s="19" t="s">
        <v>20</v>
      </c>
      <c r="J84" s="11">
        <v>5012</v>
      </c>
      <c r="K84" s="11">
        <v>25</v>
      </c>
      <c r="L84" s="11">
        <v>2</v>
      </c>
      <c r="M84" s="22">
        <v>500000</v>
      </c>
      <c r="N84" s="19" t="s">
        <v>465</v>
      </c>
      <c r="O84" s="23"/>
      <c r="P84" s="19" t="s">
        <v>74</v>
      </c>
      <c r="Q84" s="1">
        <v>0</v>
      </c>
      <c r="R84" s="1">
        <v>0</v>
      </c>
      <c r="S84" s="1">
        <v>18900</v>
      </c>
      <c r="T84" s="1">
        <v>0</v>
      </c>
      <c r="U84" s="2">
        <f t="shared" si="2"/>
        <v>0</v>
      </c>
      <c r="V84" s="2">
        <f t="shared" si="3"/>
        <v>0.26518518518518519</v>
      </c>
      <c r="W84" s="2"/>
      <c r="X84" s="10" t="s">
        <v>1042</v>
      </c>
      <c r="Y84" s="3"/>
    </row>
    <row r="85" spans="1:25" ht="22.5" hidden="1" customHeight="1" x14ac:dyDescent="0.2">
      <c r="A85" s="18">
        <v>215</v>
      </c>
      <c r="B85" s="19" t="s">
        <v>746</v>
      </c>
      <c r="C85" s="20" t="s">
        <v>15</v>
      </c>
      <c r="D85" s="21">
        <v>42860.646527777775</v>
      </c>
      <c r="E85" s="11" t="s">
        <v>747</v>
      </c>
      <c r="F85" s="20" t="s">
        <v>17</v>
      </c>
      <c r="G85" s="20" t="s">
        <v>18</v>
      </c>
      <c r="H85" s="18" t="s">
        <v>19</v>
      </c>
      <c r="I85" s="19" t="s">
        <v>20</v>
      </c>
      <c r="J85" s="11">
        <v>1200</v>
      </c>
      <c r="K85" s="11">
        <v>12</v>
      </c>
      <c r="L85" s="11">
        <v>1</v>
      </c>
      <c r="M85" s="22">
        <v>150000</v>
      </c>
      <c r="N85" s="19" t="s">
        <v>0</v>
      </c>
      <c r="O85" s="23"/>
      <c r="P85" s="19" t="s">
        <v>603</v>
      </c>
      <c r="Q85" s="1">
        <v>0</v>
      </c>
      <c r="R85" s="1">
        <v>0</v>
      </c>
      <c r="S85" s="1">
        <v>4500</v>
      </c>
      <c r="T85" s="1">
        <v>0</v>
      </c>
      <c r="U85" s="2">
        <f t="shared" si="2"/>
        <v>0</v>
      </c>
      <c r="V85" s="2">
        <f t="shared" si="3"/>
        <v>0.26666666666666666</v>
      </c>
      <c r="W85" s="2"/>
      <c r="X85" s="10" t="s">
        <v>1042</v>
      </c>
      <c r="Y85" s="3"/>
    </row>
    <row r="86" spans="1:25" ht="22.5" hidden="1" customHeight="1" x14ac:dyDescent="0.2">
      <c r="A86" s="18">
        <v>101</v>
      </c>
      <c r="B86" s="19" t="s">
        <v>377</v>
      </c>
      <c r="C86" s="20" t="s">
        <v>15</v>
      </c>
      <c r="D86" s="21">
        <v>41787.621527777774</v>
      </c>
      <c r="E86" s="11" t="s">
        <v>378</v>
      </c>
      <c r="F86" s="20" t="s">
        <v>17</v>
      </c>
      <c r="G86" s="20" t="s">
        <v>18</v>
      </c>
      <c r="H86" s="18" t="s">
        <v>19</v>
      </c>
      <c r="I86" s="19" t="s">
        <v>20</v>
      </c>
      <c r="J86" s="11">
        <v>5500</v>
      </c>
      <c r="K86" s="11">
        <v>12</v>
      </c>
      <c r="L86" s="11">
        <v>1</v>
      </c>
      <c r="M86" s="22">
        <v>446875</v>
      </c>
      <c r="N86" s="19" t="s">
        <v>379</v>
      </c>
      <c r="O86" s="23"/>
      <c r="P86" s="19" t="s">
        <v>380</v>
      </c>
      <c r="Q86" s="1">
        <v>5627</v>
      </c>
      <c r="R86" s="1">
        <v>4084</v>
      </c>
      <c r="S86" s="1">
        <v>18311</v>
      </c>
      <c r="T86" s="1">
        <v>2015</v>
      </c>
      <c r="U86" s="2">
        <f t="shared" si="2"/>
        <v>0.30730162197586153</v>
      </c>
      <c r="V86" s="2">
        <f t="shared" si="3"/>
        <v>0.30036590027852111</v>
      </c>
      <c r="W86" s="2">
        <f>IF(T86&gt;2011,U86-V86,"")</f>
        <v>6.9357216973404134E-3</v>
      </c>
      <c r="X86" s="10" t="s">
        <v>1042</v>
      </c>
    </row>
    <row r="87" spans="1:25" ht="22.5" hidden="1" customHeight="1" x14ac:dyDescent="0.2">
      <c r="A87" s="18">
        <v>214</v>
      </c>
      <c r="B87" s="19" t="s">
        <v>744</v>
      </c>
      <c r="C87" s="20" t="s">
        <v>15</v>
      </c>
      <c r="D87" s="21">
        <v>42885.646527777775</v>
      </c>
      <c r="E87" s="11" t="s">
        <v>745</v>
      </c>
      <c r="F87" s="20" t="s">
        <v>17</v>
      </c>
      <c r="G87" s="20" t="s">
        <v>18</v>
      </c>
      <c r="H87" s="18" t="s">
        <v>19</v>
      </c>
      <c r="I87" s="19" t="s">
        <v>20</v>
      </c>
      <c r="J87" s="11">
        <v>1374</v>
      </c>
      <c r="K87" s="11">
        <v>12</v>
      </c>
      <c r="L87" s="11">
        <v>1</v>
      </c>
      <c r="M87" s="22">
        <v>240450</v>
      </c>
      <c r="N87" s="19" t="s">
        <v>0</v>
      </c>
      <c r="O87" s="23"/>
      <c r="P87" s="19" t="s">
        <v>603</v>
      </c>
      <c r="Q87" s="1">
        <v>0</v>
      </c>
      <c r="R87" s="1">
        <v>0</v>
      </c>
      <c r="S87" s="1">
        <v>4866</v>
      </c>
      <c r="T87" s="1">
        <v>0</v>
      </c>
      <c r="U87" s="2">
        <f t="shared" si="2"/>
        <v>0</v>
      </c>
      <c r="V87" s="2">
        <f t="shared" si="3"/>
        <v>0.28236744759556104</v>
      </c>
      <c r="W87" s="2"/>
      <c r="X87" s="10" t="s">
        <v>1042</v>
      </c>
      <c r="Y87" s="3"/>
    </row>
    <row r="88" spans="1:25" ht="22.5" customHeight="1" x14ac:dyDescent="0.2">
      <c r="A88" s="18">
        <v>172</v>
      </c>
      <c r="B88" s="19" t="s">
        <v>606</v>
      </c>
      <c r="C88" s="20" t="s">
        <v>15</v>
      </c>
      <c r="D88" s="21">
        <v>42258.374305555553</v>
      </c>
      <c r="E88" s="11" t="s">
        <v>607</v>
      </c>
      <c r="F88" s="20" t="s">
        <v>17</v>
      </c>
      <c r="G88" s="20" t="s">
        <v>18</v>
      </c>
      <c r="H88" s="18" t="s">
        <v>19</v>
      </c>
      <c r="I88" s="19" t="s">
        <v>20</v>
      </c>
      <c r="J88" s="11">
        <v>1115</v>
      </c>
      <c r="K88" s="11">
        <v>10</v>
      </c>
      <c r="L88" s="11">
        <v>1</v>
      </c>
      <c r="M88" s="22">
        <v>110000</v>
      </c>
      <c r="N88" s="19" t="s">
        <v>602</v>
      </c>
      <c r="O88" s="23"/>
      <c r="P88" s="19" t="s">
        <v>603</v>
      </c>
      <c r="Q88" s="1">
        <v>1409</v>
      </c>
      <c r="R88" s="1">
        <v>1171</v>
      </c>
      <c r="S88" s="1">
        <v>4500</v>
      </c>
      <c r="T88" s="1">
        <v>2016</v>
      </c>
      <c r="U88" s="2">
        <f t="shared" si="2"/>
        <v>0.31311111111111112</v>
      </c>
      <c r="V88" s="2">
        <f t="shared" si="3"/>
        <v>0.24777777777777779</v>
      </c>
      <c r="W88" s="2">
        <f>IF(T88&gt;2011,U88-V88,"")</f>
        <v>6.5333333333333327E-2</v>
      </c>
      <c r="X88" s="10" t="s">
        <v>1042</v>
      </c>
    </row>
    <row r="89" spans="1:25" ht="22.5" hidden="1" customHeight="1" x14ac:dyDescent="0.2">
      <c r="A89" s="18">
        <v>119</v>
      </c>
      <c r="B89" s="19" t="s">
        <v>437</v>
      </c>
      <c r="C89" s="20" t="s">
        <v>15</v>
      </c>
      <c r="D89" s="21">
        <v>42397.525000000001</v>
      </c>
      <c r="E89" s="11" t="s">
        <v>438</v>
      </c>
      <c r="F89" s="20" t="s">
        <v>17</v>
      </c>
      <c r="G89" s="20" t="s">
        <v>18</v>
      </c>
      <c r="H89" s="18" t="s">
        <v>19</v>
      </c>
      <c r="I89" s="19" t="s">
        <v>20</v>
      </c>
      <c r="J89" s="11">
        <v>8374</v>
      </c>
      <c r="K89" s="11">
        <v>1</v>
      </c>
      <c r="L89" s="11">
        <v>2</v>
      </c>
      <c r="M89" s="22">
        <v>837400</v>
      </c>
      <c r="N89" s="19" t="s">
        <v>439</v>
      </c>
      <c r="O89" s="23"/>
      <c r="P89" s="19" t="s">
        <v>440</v>
      </c>
      <c r="Q89" s="1">
        <v>0</v>
      </c>
      <c r="R89" s="1">
        <v>0</v>
      </c>
      <c r="S89" s="1">
        <v>29359</v>
      </c>
      <c r="T89" s="1">
        <v>0</v>
      </c>
      <c r="U89" s="2">
        <f t="shared" si="2"/>
        <v>0</v>
      </c>
      <c r="V89" s="2">
        <f t="shared" si="3"/>
        <v>0.28522769849109303</v>
      </c>
      <c r="W89" s="2"/>
      <c r="X89" s="10" t="s">
        <v>1042</v>
      </c>
      <c r="Y89" s="3"/>
    </row>
    <row r="90" spans="1:25" ht="22.5" hidden="1" customHeight="1" x14ac:dyDescent="0.2">
      <c r="A90" s="18">
        <v>145</v>
      </c>
      <c r="B90" s="19" t="s">
        <v>521</v>
      </c>
      <c r="C90" s="20" t="s">
        <v>15</v>
      </c>
      <c r="D90" s="21">
        <v>42079.495138888888</v>
      </c>
      <c r="E90" s="11" t="s">
        <v>522</v>
      </c>
      <c r="F90" s="20" t="s">
        <v>17</v>
      </c>
      <c r="G90" s="20" t="s">
        <v>18</v>
      </c>
      <c r="H90" s="18" t="s">
        <v>19</v>
      </c>
      <c r="I90" s="19" t="s">
        <v>20</v>
      </c>
      <c r="J90" s="11">
        <v>4230</v>
      </c>
      <c r="K90" s="11">
        <v>20</v>
      </c>
      <c r="L90" s="11">
        <v>2</v>
      </c>
      <c r="M90" s="22">
        <v>800000</v>
      </c>
      <c r="N90" s="19" t="s">
        <v>523</v>
      </c>
      <c r="O90" s="23"/>
      <c r="P90" s="19" t="s">
        <v>524</v>
      </c>
      <c r="Q90" s="1">
        <v>3959</v>
      </c>
      <c r="R90" s="1">
        <v>4276</v>
      </c>
      <c r="S90" s="1">
        <v>12248</v>
      </c>
      <c r="T90" s="1">
        <v>2017</v>
      </c>
      <c r="U90" s="2">
        <f t="shared" si="2"/>
        <v>0.32323644676681906</v>
      </c>
      <c r="V90" s="2">
        <f t="shared" si="3"/>
        <v>0.34536250816459829</v>
      </c>
      <c r="W90" s="2">
        <f>IF(T90&gt;2011,U90-V90,"")</f>
        <v>-2.2126061397779229E-2</v>
      </c>
      <c r="X90" s="10" t="s">
        <v>1042</v>
      </c>
    </row>
    <row r="91" spans="1:25" ht="22.5" hidden="1" customHeight="1" x14ac:dyDescent="0.2">
      <c r="A91" s="18">
        <v>124</v>
      </c>
      <c r="B91" s="19" t="s">
        <v>454</v>
      </c>
      <c r="C91" s="20" t="s">
        <v>15</v>
      </c>
      <c r="D91" s="21">
        <v>42440.500694444439</v>
      </c>
      <c r="E91" s="11" t="s">
        <v>455</v>
      </c>
      <c r="F91" s="20" t="s">
        <v>17</v>
      </c>
      <c r="G91" s="20" t="s">
        <v>18</v>
      </c>
      <c r="H91" s="18" t="s">
        <v>19</v>
      </c>
      <c r="I91" s="19" t="s">
        <v>20</v>
      </c>
      <c r="J91" s="11">
        <v>2649</v>
      </c>
      <c r="K91" s="11">
        <v>23</v>
      </c>
      <c r="L91" s="11">
        <v>2</v>
      </c>
      <c r="M91" s="22">
        <v>215232</v>
      </c>
      <c r="N91" s="19" t="s">
        <v>456</v>
      </c>
      <c r="O91" s="23"/>
      <c r="P91" s="19" t="s">
        <v>306</v>
      </c>
      <c r="Q91" s="1">
        <v>2191</v>
      </c>
      <c r="R91" s="1">
        <v>2191</v>
      </c>
      <c r="S91" s="1">
        <v>9366</v>
      </c>
      <c r="T91" s="1">
        <v>2015</v>
      </c>
      <c r="U91" s="2">
        <f t="shared" si="2"/>
        <v>0.23393124065769805</v>
      </c>
      <c r="V91" s="2">
        <f t="shared" si="3"/>
        <v>0.28283151825752723</v>
      </c>
      <c r="W91" s="2"/>
      <c r="X91" s="10" t="s">
        <v>1043</v>
      </c>
      <c r="Y91" s="3"/>
    </row>
    <row r="92" spans="1:25" ht="22.5" hidden="1" customHeight="1" x14ac:dyDescent="0.2">
      <c r="A92" s="18">
        <v>64</v>
      </c>
      <c r="B92" s="19" t="s">
        <v>247</v>
      </c>
      <c r="C92" s="20" t="s">
        <v>15</v>
      </c>
      <c r="D92" s="21">
        <v>41432.676388888889</v>
      </c>
      <c r="E92" s="11" t="s">
        <v>248</v>
      </c>
      <c r="F92" s="20" t="s">
        <v>17</v>
      </c>
      <c r="G92" s="20" t="s">
        <v>18</v>
      </c>
      <c r="H92" s="18" t="s">
        <v>19</v>
      </c>
      <c r="I92" s="19" t="s">
        <v>20</v>
      </c>
      <c r="J92" s="11">
        <v>7000</v>
      </c>
      <c r="K92" s="11">
        <v>25</v>
      </c>
      <c r="L92" s="11">
        <v>1</v>
      </c>
      <c r="M92" s="22">
        <v>568750</v>
      </c>
      <c r="N92" s="19" t="s">
        <v>249</v>
      </c>
      <c r="O92" s="23"/>
      <c r="P92" s="19" t="s">
        <v>250</v>
      </c>
      <c r="Q92" s="1">
        <v>6190</v>
      </c>
      <c r="R92" s="1">
        <v>5376</v>
      </c>
      <c r="S92" s="1">
        <v>18633</v>
      </c>
      <c r="T92" s="1">
        <v>2014</v>
      </c>
      <c r="U92" s="2">
        <f t="shared" si="2"/>
        <v>0.3322063006493855</v>
      </c>
      <c r="V92" s="2">
        <f t="shared" si="3"/>
        <v>0.37567756131594482</v>
      </c>
      <c r="W92" s="2">
        <f>IF(T92&gt;2011,U92-V92,"")</f>
        <v>-4.3471260666559319E-2</v>
      </c>
      <c r="X92" s="10" t="s">
        <v>1042</v>
      </c>
    </row>
    <row r="93" spans="1:25" ht="22.5" hidden="1" customHeight="1" x14ac:dyDescent="0.2">
      <c r="A93" s="18">
        <v>89</v>
      </c>
      <c r="B93" s="19" t="s">
        <v>334</v>
      </c>
      <c r="C93" s="20" t="s">
        <v>15</v>
      </c>
      <c r="D93" s="21">
        <v>42291.436111111107</v>
      </c>
      <c r="E93" s="11" t="s">
        <v>335</v>
      </c>
      <c r="F93" s="20" t="s">
        <v>17</v>
      </c>
      <c r="G93" s="20" t="s">
        <v>18</v>
      </c>
      <c r="H93" s="18" t="s">
        <v>19</v>
      </c>
      <c r="I93" s="19" t="s">
        <v>20</v>
      </c>
      <c r="J93" s="11">
        <v>1500</v>
      </c>
      <c r="K93" s="11">
        <v>17</v>
      </c>
      <c r="L93" s="11">
        <v>2</v>
      </c>
      <c r="M93" s="22">
        <v>121875</v>
      </c>
      <c r="N93" s="19" t="s">
        <v>336</v>
      </c>
      <c r="O93" s="23"/>
      <c r="P93" s="19" t="s">
        <v>306</v>
      </c>
      <c r="Q93" s="1">
        <v>0</v>
      </c>
      <c r="R93" s="1">
        <v>0</v>
      </c>
      <c r="S93" s="1">
        <v>4866</v>
      </c>
      <c r="T93" s="1">
        <v>0</v>
      </c>
      <c r="U93" s="2">
        <f t="shared" si="2"/>
        <v>0</v>
      </c>
      <c r="V93" s="2">
        <f t="shared" si="3"/>
        <v>0.30826140567200988</v>
      </c>
      <c r="W93" s="2"/>
      <c r="X93" s="10" t="s">
        <v>1042</v>
      </c>
      <c r="Y93" s="3"/>
    </row>
    <row r="94" spans="1:25" ht="22.5" hidden="1" customHeight="1" x14ac:dyDescent="0.2">
      <c r="A94" s="18">
        <v>103</v>
      </c>
      <c r="B94" s="19" t="s">
        <v>384</v>
      </c>
      <c r="C94" s="20" t="s">
        <v>15</v>
      </c>
      <c r="D94" s="21">
        <v>41890.593055555553</v>
      </c>
      <c r="E94" s="11" t="s">
        <v>385</v>
      </c>
      <c r="F94" s="20" t="s">
        <v>17</v>
      </c>
      <c r="G94" s="20" t="s">
        <v>18</v>
      </c>
      <c r="H94" s="18" t="s">
        <v>19</v>
      </c>
      <c r="I94" s="19" t="s">
        <v>20</v>
      </c>
      <c r="J94" s="11">
        <v>14260</v>
      </c>
      <c r="K94" s="11">
        <v>24</v>
      </c>
      <c r="L94" s="11">
        <v>2</v>
      </c>
      <c r="M94" s="22">
        <v>1750000</v>
      </c>
      <c r="N94" s="19" t="s">
        <v>386</v>
      </c>
      <c r="O94" s="23"/>
      <c r="P94" s="19" t="s">
        <v>387</v>
      </c>
      <c r="Q94" s="1">
        <v>0</v>
      </c>
      <c r="R94" s="1">
        <v>0</v>
      </c>
      <c r="S94" s="1">
        <v>45000</v>
      </c>
      <c r="T94" s="1">
        <v>0</v>
      </c>
      <c r="U94" s="2">
        <f t="shared" si="2"/>
        <v>0</v>
      </c>
      <c r="V94" s="2">
        <f t="shared" si="3"/>
        <v>0.31688888888888889</v>
      </c>
      <c r="W94" s="2"/>
      <c r="X94" s="10" t="s">
        <v>1042</v>
      </c>
      <c r="Y94" s="3"/>
    </row>
    <row r="95" spans="1:25" ht="33.75" hidden="1" customHeight="1" x14ac:dyDescent="0.2">
      <c r="A95" s="18">
        <v>236</v>
      </c>
      <c r="B95" s="19" t="s">
        <v>814</v>
      </c>
      <c r="C95" s="20" t="s">
        <v>15</v>
      </c>
      <c r="D95" s="21">
        <v>42648.6</v>
      </c>
      <c r="E95" s="11" t="s">
        <v>815</v>
      </c>
      <c r="F95" s="20" t="s">
        <v>17</v>
      </c>
      <c r="G95" s="20" t="s">
        <v>18</v>
      </c>
      <c r="H95" s="18" t="s">
        <v>19</v>
      </c>
      <c r="I95" s="19" t="s">
        <v>20</v>
      </c>
      <c r="J95" s="11">
        <v>6362</v>
      </c>
      <c r="K95" s="11">
        <v>25</v>
      </c>
      <c r="L95" s="11">
        <v>2</v>
      </c>
      <c r="M95" s="22">
        <v>1200000</v>
      </c>
      <c r="N95" s="19" t="s">
        <v>816</v>
      </c>
      <c r="O95" s="23"/>
      <c r="P95" s="19" t="s">
        <v>817</v>
      </c>
      <c r="Q95" s="1">
        <v>0</v>
      </c>
      <c r="R95" s="1">
        <v>0</v>
      </c>
      <c r="S95" s="1">
        <v>20000</v>
      </c>
      <c r="T95" s="1">
        <v>0</v>
      </c>
      <c r="U95" s="2">
        <f t="shared" si="2"/>
        <v>0</v>
      </c>
      <c r="V95" s="2">
        <f t="shared" si="3"/>
        <v>0.31809999999999999</v>
      </c>
      <c r="W95" s="2"/>
      <c r="X95" s="10" t="s">
        <v>1042</v>
      </c>
      <c r="Y95" s="3"/>
    </row>
    <row r="96" spans="1:25" ht="22.5" customHeight="1" x14ac:dyDescent="0.2">
      <c r="A96" s="18">
        <v>8</v>
      </c>
      <c r="B96" s="19" t="s">
        <v>46</v>
      </c>
      <c r="C96" s="20" t="s">
        <v>15</v>
      </c>
      <c r="D96" s="21">
        <v>41186.665277777778</v>
      </c>
      <c r="E96" s="11" t="s">
        <v>47</v>
      </c>
      <c r="F96" s="20" t="s">
        <v>17</v>
      </c>
      <c r="G96" s="20" t="s">
        <v>18</v>
      </c>
      <c r="H96" s="18" t="s">
        <v>19</v>
      </c>
      <c r="I96" s="19" t="s">
        <v>20</v>
      </c>
      <c r="J96" s="11">
        <v>1670</v>
      </c>
      <c r="K96" s="11">
        <v>10</v>
      </c>
      <c r="L96" s="11">
        <v>1</v>
      </c>
      <c r="M96" s="22">
        <v>135688</v>
      </c>
      <c r="N96" s="19" t="s">
        <v>48</v>
      </c>
      <c r="O96" s="23"/>
      <c r="P96" s="19" t="s">
        <v>49</v>
      </c>
      <c r="Q96" s="1">
        <v>1933</v>
      </c>
      <c r="R96" s="1"/>
      <c r="S96" s="1">
        <v>5000</v>
      </c>
      <c r="T96" s="1">
        <v>2013</v>
      </c>
      <c r="U96" s="2">
        <f t="shared" si="2"/>
        <v>0.3866</v>
      </c>
      <c r="V96" s="2">
        <f t="shared" si="3"/>
        <v>0.33400000000000002</v>
      </c>
      <c r="W96" s="2">
        <f>IF(T96&gt;2011,U96-V96,"")</f>
        <v>5.259999999999998E-2</v>
      </c>
      <c r="X96" s="10" t="s">
        <v>1042</v>
      </c>
    </row>
    <row r="97" spans="1:25" ht="22.5" hidden="1" customHeight="1" x14ac:dyDescent="0.2">
      <c r="A97" s="18">
        <v>24</v>
      </c>
      <c r="B97" s="19" t="s">
        <v>103</v>
      </c>
      <c r="C97" s="20" t="s">
        <v>15</v>
      </c>
      <c r="D97" s="21">
        <v>41291.460416666669</v>
      </c>
      <c r="E97" s="11" t="s">
        <v>104</v>
      </c>
      <c r="F97" s="20" t="s">
        <v>17</v>
      </c>
      <c r="G97" s="20" t="s">
        <v>18</v>
      </c>
      <c r="H97" s="18" t="s">
        <v>19</v>
      </c>
      <c r="I97" s="19" t="s">
        <v>20</v>
      </c>
      <c r="J97" s="11">
        <v>2568</v>
      </c>
      <c r="K97" s="11">
        <v>12</v>
      </c>
      <c r="L97" s="11">
        <v>1</v>
      </c>
      <c r="M97" s="22">
        <v>208650</v>
      </c>
      <c r="N97" s="19" t="s">
        <v>105</v>
      </c>
      <c r="O97" s="23"/>
      <c r="P97" s="19" t="s">
        <v>106</v>
      </c>
      <c r="Q97" s="1">
        <v>2608</v>
      </c>
      <c r="R97" s="1">
        <v>2448</v>
      </c>
      <c r="S97" s="1">
        <v>7950</v>
      </c>
      <c r="T97" s="1">
        <v>1959</v>
      </c>
      <c r="U97" s="2">
        <f t="shared" si="2"/>
        <v>0.32805031446540883</v>
      </c>
      <c r="V97" s="2">
        <f t="shared" si="3"/>
        <v>0.32301886792452827</v>
      </c>
      <c r="W97" s="2"/>
      <c r="X97" s="10" t="s">
        <v>1042</v>
      </c>
      <c r="Y97" s="3"/>
    </row>
    <row r="98" spans="1:25" ht="22.5" customHeight="1" x14ac:dyDescent="0.2">
      <c r="A98" s="18">
        <v>83</v>
      </c>
      <c r="B98" s="19" t="s">
        <v>313</v>
      </c>
      <c r="C98" s="20" t="s">
        <v>15</v>
      </c>
      <c r="D98" s="21">
        <v>41942.516666666663</v>
      </c>
      <c r="E98" s="11" t="s">
        <v>314</v>
      </c>
      <c r="F98" s="20" t="s">
        <v>17</v>
      </c>
      <c r="G98" s="20" t="s">
        <v>18</v>
      </c>
      <c r="H98" s="18" t="s">
        <v>19</v>
      </c>
      <c r="I98" s="19" t="s">
        <v>20</v>
      </c>
      <c r="J98" s="11">
        <v>2037</v>
      </c>
      <c r="K98" s="11">
        <v>9</v>
      </c>
      <c r="L98" s="11">
        <v>1</v>
      </c>
      <c r="M98" s="22">
        <v>165507</v>
      </c>
      <c r="N98" s="19" t="s">
        <v>315</v>
      </c>
      <c r="O98" s="23"/>
      <c r="P98" s="19" t="s">
        <v>306</v>
      </c>
      <c r="Q98" s="1">
        <v>1994</v>
      </c>
      <c r="R98" s="1">
        <v>1638</v>
      </c>
      <c r="S98" s="1">
        <v>5000</v>
      </c>
      <c r="T98" s="1">
        <v>2015</v>
      </c>
      <c r="U98" s="2">
        <f t="shared" si="2"/>
        <v>0.39879999999999999</v>
      </c>
      <c r="V98" s="2">
        <f t="shared" si="3"/>
        <v>0.40739999999999998</v>
      </c>
      <c r="W98" s="2">
        <f>IF(T98&gt;2011,U98-V98,"")</f>
        <v>-8.5999999999999965E-3</v>
      </c>
      <c r="X98" s="10" t="s">
        <v>1042</v>
      </c>
    </row>
    <row r="99" spans="1:25" ht="22.5" hidden="1" customHeight="1" x14ac:dyDescent="0.2">
      <c r="A99" s="18">
        <v>282</v>
      </c>
      <c r="B99" s="19" t="s">
        <v>970</v>
      </c>
      <c r="C99" s="20" t="s">
        <v>15</v>
      </c>
      <c r="D99" s="21">
        <v>42873.5</v>
      </c>
      <c r="E99" s="11" t="s">
        <v>971</v>
      </c>
      <c r="F99" s="20" t="s">
        <v>17</v>
      </c>
      <c r="G99" s="20" t="s">
        <v>18</v>
      </c>
      <c r="H99" s="18" t="s">
        <v>19</v>
      </c>
      <c r="I99" s="19" t="s">
        <v>20</v>
      </c>
      <c r="J99" s="11">
        <v>7202</v>
      </c>
      <c r="K99" s="11">
        <v>25</v>
      </c>
      <c r="L99" s="11">
        <v>2</v>
      </c>
      <c r="M99" s="22">
        <v>904350</v>
      </c>
      <c r="N99" s="19" t="s">
        <v>972</v>
      </c>
      <c r="O99" s="23"/>
      <c r="P99" s="19"/>
      <c r="Q99" s="1">
        <v>0</v>
      </c>
      <c r="R99" s="1">
        <v>0</v>
      </c>
      <c r="S99" s="1">
        <v>21000</v>
      </c>
      <c r="T99" s="1">
        <v>0</v>
      </c>
      <c r="U99" s="2">
        <f t="shared" si="2"/>
        <v>0</v>
      </c>
      <c r="V99" s="2">
        <f t="shared" si="3"/>
        <v>0.34295238095238095</v>
      </c>
      <c r="W99" s="2"/>
      <c r="X99" s="10" t="s">
        <v>1042</v>
      </c>
      <c r="Y99" s="3"/>
    </row>
    <row r="100" spans="1:25" ht="22.5" hidden="1" customHeight="1" x14ac:dyDescent="0.2">
      <c r="A100" s="18">
        <v>67</v>
      </c>
      <c r="B100" s="19" t="s">
        <v>258</v>
      </c>
      <c r="C100" s="20" t="s">
        <v>15</v>
      </c>
      <c r="D100" s="21">
        <v>41484.458333333328</v>
      </c>
      <c r="E100" s="11" t="s">
        <v>259</v>
      </c>
      <c r="F100" s="20" t="s">
        <v>17</v>
      </c>
      <c r="G100" s="20" t="s">
        <v>18</v>
      </c>
      <c r="H100" s="18" t="s">
        <v>19</v>
      </c>
      <c r="I100" s="19" t="s">
        <v>20</v>
      </c>
      <c r="J100" s="11">
        <v>6000</v>
      </c>
      <c r="K100" s="11">
        <v>26</v>
      </c>
      <c r="L100" s="11">
        <v>1</v>
      </c>
      <c r="M100" s="22">
        <v>900000</v>
      </c>
      <c r="N100" s="19" t="s">
        <v>260</v>
      </c>
      <c r="O100" s="23"/>
      <c r="P100" s="19" t="s">
        <v>261</v>
      </c>
      <c r="Q100" s="1">
        <v>8753</v>
      </c>
      <c r="R100" s="1">
        <v>7077</v>
      </c>
      <c r="S100" s="1">
        <v>21600</v>
      </c>
      <c r="T100" s="1">
        <v>2013</v>
      </c>
      <c r="U100" s="2">
        <f t="shared" si="2"/>
        <v>0.40523148148148147</v>
      </c>
      <c r="V100" s="2">
        <f t="shared" si="3"/>
        <v>0.27777777777777779</v>
      </c>
      <c r="W100" s="2">
        <f>IF(T100&gt;2011,U100-V100,"")</f>
        <v>0.12745370370370368</v>
      </c>
      <c r="X100" s="10" t="s">
        <v>1042</v>
      </c>
    </row>
    <row r="101" spans="1:25" ht="22.5" hidden="1" customHeight="1" x14ac:dyDescent="0.2">
      <c r="A101" s="18">
        <v>254</v>
      </c>
      <c r="B101" s="19" t="s">
        <v>878</v>
      </c>
      <c r="C101" s="20" t="s">
        <v>15</v>
      </c>
      <c r="D101" s="21">
        <v>43082.366666666661</v>
      </c>
      <c r="E101" s="11" t="s">
        <v>879</v>
      </c>
      <c r="F101" s="20" t="s">
        <v>17</v>
      </c>
      <c r="G101" s="20" t="s">
        <v>18</v>
      </c>
      <c r="H101" s="18" t="s">
        <v>19</v>
      </c>
      <c r="I101" s="19" t="s">
        <v>20</v>
      </c>
      <c r="J101" s="11">
        <v>4489</v>
      </c>
      <c r="K101" s="11">
        <v>25</v>
      </c>
      <c r="L101" s="11">
        <v>2</v>
      </c>
      <c r="M101" s="22">
        <v>800000</v>
      </c>
      <c r="N101" s="19" t="s">
        <v>880</v>
      </c>
      <c r="O101" s="23"/>
      <c r="P101" s="19" t="s">
        <v>873</v>
      </c>
      <c r="Q101" s="1">
        <v>0</v>
      </c>
      <c r="R101" s="1">
        <v>0</v>
      </c>
      <c r="S101" s="1">
        <v>12904</v>
      </c>
      <c r="T101" s="1">
        <v>0</v>
      </c>
      <c r="U101" s="2">
        <f t="shared" si="2"/>
        <v>0</v>
      </c>
      <c r="V101" s="2">
        <f t="shared" si="3"/>
        <v>0.34787662740235586</v>
      </c>
      <c r="W101" s="2"/>
      <c r="X101" s="10" t="s">
        <v>1042</v>
      </c>
      <c r="Y101" s="3"/>
    </row>
    <row r="102" spans="1:25" ht="22.5" hidden="1" customHeight="1" x14ac:dyDescent="0.2">
      <c r="A102" s="18">
        <v>153</v>
      </c>
      <c r="B102" s="19" t="s">
        <v>543</v>
      </c>
      <c r="C102" s="20" t="s">
        <v>15</v>
      </c>
      <c r="D102" s="21">
        <v>42103.45</v>
      </c>
      <c r="E102" s="11" t="s">
        <v>544</v>
      </c>
      <c r="F102" s="20" t="s">
        <v>17</v>
      </c>
      <c r="G102" s="20" t="s">
        <v>18</v>
      </c>
      <c r="H102" s="18" t="s">
        <v>19</v>
      </c>
      <c r="I102" s="19" t="s">
        <v>20</v>
      </c>
      <c r="J102" s="11">
        <v>2992</v>
      </c>
      <c r="K102" s="11">
        <v>10</v>
      </c>
      <c r="L102" s="11">
        <v>1</v>
      </c>
      <c r="M102" s="22">
        <v>363390</v>
      </c>
      <c r="N102" s="19" t="s">
        <v>545</v>
      </c>
      <c r="O102" s="23"/>
      <c r="P102" s="19" t="s">
        <v>546</v>
      </c>
      <c r="Q102" s="1">
        <v>3010</v>
      </c>
      <c r="R102" s="1">
        <v>2195</v>
      </c>
      <c r="S102" s="1">
        <v>7292</v>
      </c>
      <c r="T102" s="1">
        <v>2016</v>
      </c>
      <c r="U102" s="2">
        <f t="shared" si="2"/>
        <v>0.41278113000548544</v>
      </c>
      <c r="V102" s="2">
        <f t="shared" si="3"/>
        <v>0.41031267142073508</v>
      </c>
      <c r="W102" s="2">
        <f>IF(T102&gt;2011,U102-V102,"")</f>
        <v>2.4684585847503659E-3</v>
      </c>
      <c r="X102" s="10" t="s">
        <v>1042</v>
      </c>
    </row>
    <row r="103" spans="1:25" ht="22.5" hidden="1" customHeight="1" x14ac:dyDescent="0.2">
      <c r="A103" s="18">
        <v>292</v>
      </c>
      <c r="B103" s="19" t="s">
        <v>998</v>
      </c>
      <c r="C103" s="20" t="s">
        <v>15</v>
      </c>
      <c r="D103" s="21">
        <v>42824.588194444441</v>
      </c>
      <c r="E103" s="11" t="s">
        <v>999</v>
      </c>
      <c r="F103" s="20" t="s">
        <v>17</v>
      </c>
      <c r="G103" s="20" t="s">
        <v>18</v>
      </c>
      <c r="H103" s="18" t="s">
        <v>19</v>
      </c>
      <c r="I103" s="19" t="s">
        <v>64</v>
      </c>
      <c r="J103" s="11">
        <v>5147</v>
      </c>
      <c r="K103" s="11">
        <v>24</v>
      </c>
      <c r="L103" s="11">
        <v>2</v>
      </c>
      <c r="M103" s="22">
        <v>649375</v>
      </c>
      <c r="N103" s="19" t="s">
        <v>1000</v>
      </c>
      <c r="O103" s="23"/>
      <c r="P103" s="19" t="s">
        <v>849</v>
      </c>
      <c r="Q103" s="1">
        <v>0</v>
      </c>
      <c r="R103" s="1">
        <v>0</v>
      </c>
      <c r="S103" s="1">
        <v>15000</v>
      </c>
      <c r="T103" s="1">
        <v>0</v>
      </c>
      <c r="U103" s="2">
        <f t="shared" si="2"/>
        <v>0</v>
      </c>
      <c r="V103" s="2">
        <f t="shared" si="3"/>
        <v>0.34313333333333335</v>
      </c>
      <c r="W103" s="2"/>
      <c r="X103" s="10" t="s">
        <v>1043</v>
      </c>
      <c r="Y103" s="3"/>
    </row>
    <row r="104" spans="1:25" ht="22.5" hidden="1" customHeight="1" x14ac:dyDescent="0.2">
      <c r="A104" s="18">
        <v>202</v>
      </c>
      <c r="B104" s="19" t="s">
        <v>704</v>
      </c>
      <c r="C104" s="20" t="s">
        <v>15</v>
      </c>
      <c r="D104" s="21">
        <v>42376.362499999996</v>
      </c>
      <c r="E104" s="11" t="s">
        <v>705</v>
      </c>
      <c r="F104" s="20" t="s">
        <v>17</v>
      </c>
      <c r="G104" s="20" t="s">
        <v>18</v>
      </c>
      <c r="H104" s="18" t="s">
        <v>19</v>
      </c>
      <c r="I104" s="19" t="s">
        <v>20</v>
      </c>
      <c r="J104" s="11">
        <v>2807</v>
      </c>
      <c r="K104" s="11">
        <v>26</v>
      </c>
      <c r="L104" s="11">
        <v>2</v>
      </c>
      <c r="M104" s="22">
        <v>350875</v>
      </c>
      <c r="N104" s="19" t="s">
        <v>706</v>
      </c>
      <c r="O104" s="23"/>
      <c r="P104" s="19"/>
      <c r="Q104" s="1">
        <v>4526</v>
      </c>
      <c r="R104" s="1">
        <v>3766</v>
      </c>
      <c r="S104" s="1">
        <v>8000</v>
      </c>
      <c r="T104" s="1">
        <v>1938</v>
      </c>
      <c r="U104" s="2">
        <f t="shared" si="2"/>
        <v>0.56574999999999998</v>
      </c>
      <c r="V104" s="2">
        <f t="shared" si="3"/>
        <v>0.35087499999999999</v>
      </c>
      <c r="W104" s="2"/>
      <c r="X104" s="10" t="s">
        <v>1042</v>
      </c>
      <c r="Y104" s="3"/>
    </row>
    <row r="105" spans="1:25" ht="22.5" hidden="1" customHeight="1" x14ac:dyDescent="0.2">
      <c r="A105" s="18">
        <v>157</v>
      </c>
      <c r="B105" s="19" t="s">
        <v>558</v>
      </c>
      <c r="C105" s="20" t="s">
        <v>15</v>
      </c>
      <c r="D105" s="21">
        <v>42241.588194444441</v>
      </c>
      <c r="E105" s="11" t="s">
        <v>559</v>
      </c>
      <c r="F105" s="20" t="s">
        <v>17</v>
      </c>
      <c r="G105" s="20" t="s">
        <v>18</v>
      </c>
      <c r="H105" s="18" t="s">
        <v>19</v>
      </c>
      <c r="I105" s="19" t="s">
        <v>20</v>
      </c>
      <c r="J105" s="11">
        <v>4118</v>
      </c>
      <c r="K105" s="11">
        <v>24</v>
      </c>
      <c r="L105" s="11">
        <v>2</v>
      </c>
      <c r="M105" s="22">
        <v>336588</v>
      </c>
      <c r="N105" s="19" t="s">
        <v>560</v>
      </c>
      <c r="O105" s="23"/>
      <c r="P105" s="19" t="s">
        <v>561</v>
      </c>
      <c r="Q105" s="1">
        <v>0</v>
      </c>
      <c r="R105" s="1">
        <v>0</v>
      </c>
      <c r="S105" s="1">
        <v>11700</v>
      </c>
      <c r="T105" s="1">
        <v>0</v>
      </c>
      <c r="U105" s="2">
        <f t="shared" si="2"/>
        <v>0</v>
      </c>
      <c r="V105" s="2">
        <f t="shared" si="3"/>
        <v>0.35196581196581195</v>
      </c>
      <c r="W105" s="2"/>
      <c r="X105" s="10" t="s">
        <v>1042</v>
      </c>
      <c r="Y105" s="3"/>
    </row>
    <row r="106" spans="1:25" ht="22.5" hidden="1" customHeight="1" x14ac:dyDescent="0.2">
      <c r="A106" s="18">
        <v>158</v>
      </c>
      <c r="B106" s="19" t="s">
        <v>562</v>
      </c>
      <c r="C106" s="20" t="s">
        <v>15</v>
      </c>
      <c r="D106" s="21">
        <v>42646.610416666663</v>
      </c>
      <c r="E106" s="11" t="s">
        <v>563</v>
      </c>
      <c r="F106" s="20" t="s">
        <v>17</v>
      </c>
      <c r="G106" s="20" t="s">
        <v>18</v>
      </c>
      <c r="H106" s="18" t="s">
        <v>19</v>
      </c>
      <c r="I106" s="19" t="s">
        <v>20</v>
      </c>
      <c r="J106" s="11">
        <v>5700</v>
      </c>
      <c r="K106" s="11">
        <v>25</v>
      </c>
      <c r="L106" s="11">
        <v>2</v>
      </c>
      <c r="M106" s="22">
        <v>595000</v>
      </c>
      <c r="N106" s="19" t="s">
        <v>564</v>
      </c>
      <c r="O106" s="23"/>
      <c r="P106" s="19" t="s">
        <v>565</v>
      </c>
      <c r="Q106" s="1">
        <v>0</v>
      </c>
      <c r="R106" s="1">
        <v>0</v>
      </c>
      <c r="S106" s="1">
        <v>15912</v>
      </c>
      <c r="T106" s="1">
        <v>0</v>
      </c>
      <c r="U106" s="2">
        <f t="shared" si="2"/>
        <v>0</v>
      </c>
      <c r="V106" s="2">
        <f t="shared" si="3"/>
        <v>0.35822021116138764</v>
      </c>
      <c r="W106" s="2"/>
      <c r="X106" s="10" t="s">
        <v>1042</v>
      </c>
      <c r="Y106" s="3"/>
    </row>
    <row r="107" spans="1:25" ht="22.5" hidden="1" customHeight="1" x14ac:dyDescent="0.2">
      <c r="A107" s="18">
        <v>165</v>
      </c>
      <c r="B107" s="19" t="s">
        <v>583</v>
      </c>
      <c r="C107" s="20" t="s">
        <v>15</v>
      </c>
      <c r="D107" s="21">
        <v>42423.367361111108</v>
      </c>
      <c r="E107" s="11" t="s">
        <v>584</v>
      </c>
      <c r="F107" s="20" t="s">
        <v>17</v>
      </c>
      <c r="G107" s="20" t="s">
        <v>18</v>
      </c>
      <c r="H107" s="18" t="s">
        <v>19</v>
      </c>
      <c r="I107" s="19" t="s">
        <v>20</v>
      </c>
      <c r="J107" s="11">
        <v>7490</v>
      </c>
      <c r="K107" s="11">
        <v>25</v>
      </c>
      <c r="L107" s="11">
        <v>2</v>
      </c>
      <c r="M107" s="22">
        <v>1000000</v>
      </c>
      <c r="N107" s="19" t="s">
        <v>585</v>
      </c>
      <c r="O107" s="23"/>
      <c r="P107" s="19" t="s">
        <v>586</v>
      </c>
      <c r="Q107" s="1">
        <v>0</v>
      </c>
      <c r="R107" s="1">
        <v>0</v>
      </c>
      <c r="S107" s="1">
        <v>20803</v>
      </c>
      <c r="T107" s="1">
        <v>0</v>
      </c>
      <c r="U107" s="2">
        <f t="shared" si="2"/>
        <v>0</v>
      </c>
      <c r="V107" s="2">
        <f t="shared" si="3"/>
        <v>0.36004422439071287</v>
      </c>
      <c r="W107" s="2"/>
      <c r="X107" s="10" t="s">
        <v>1042</v>
      </c>
      <c r="Y107" s="3"/>
    </row>
    <row r="108" spans="1:25" ht="22.5" hidden="1" customHeight="1" x14ac:dyDescent="0.2">
      <c r="A108" s="18">
        <v>166</v>
      </c>
      <c r="B108" s="19" t="s">
        <v>587</v>
      </c>
      <c r="C108" s="20" t="s">
        <v>15</v>
      </c>
      <c r="D108" s="21">
        <v>42426.494444444441</v>
      </c>
      <c r="E108" s="11" t="s">
        <v>588</v>
      </c>
      <c r="F108" s="20" t="s">
        <v>17</v>
      </c>
      <c r="G108" s="20" t="s">
        <v>18</v>
      </c>
      <c r="H108" s="18" t="s">
        <v>19</v>
      </c>
      <c r="I108" s="19" t="s">
        <v>20</v>
      </c>
      <c r="J108" s="11">
        <v>7490</v>
      </c>
      <c r="K108" s="11">
        <v>25</v>
      </c>
      <c r="L108" s="11">
        <v>1</v>
      </c>
      <c r="M108" s="22">
        <v>1000000</v>
      </c>
      <c r="N108" s="19" t="s">
        <v>585</v>
      </c>
      <c r="O108" s="23"/>
      <c r="P108" s="19" t="s">
        <v>586</v>
      </c>
      <c r="Q108" s="1">
        <v>0</v>
      </c>
      <c r="R108" s="1">
        <v>0</v>
      </c>
      <c r="S108" s="1">
        <v>20803</v>
      </c>
      <c r="T108" s="1">
        <v>0</v>
      </c>
      <c r="U108" s="2">
        <f t="shared" si="2"/>
        <v>0</v>
      </c>
      <c r="V108" s="2">
        <f t="shared" si="3"/>
        <v>0.36004422439071287</v>
      </c>
      <c r="W108" s="2"/>
      <c r="X108" s="10" t="s">
        <v>1042</v>
      </c>
      <c r="Y108" s="3"/>
    </row>
    <row r="109" spans="1:25" ht="22.5" hidden="1" x14ac:dyDescent="0.2">
      <c r="A109" s="18">
        <v>300</v>
      </c>
      <c r="B109" s="19" t="s">
        <v>1024</v>
      </c>
      <c r="C109" s="20" t="s">
        <v>15</v>
      </c>
      <c r="D109" s="21">
        <v>43202.617361111108</v>
      </c>
      <c r="E109" s="11" t="s">
        <v>1025</v>
      </c>
      <c r="F109" s="20" t="s">
        <v>17</v>
      </c>
      <c r="G109" s="20" t="s">
        <v>18</v>
      </c>
      <c r="H109" s="18" t="s">
        <v>19</v>
      </c>
      <c r="I109" s="19" t="s">
        <v>20</v>
      </c>
      <c r="J109" s="11">
        <v>8031</v>
      </c>
      <c r="K109" s="11">
        <v>25</v>
      </c>
      <c r="L109" s="11">
        <v>2</v>
      </c>
      <c r="M109" s="22">
        <v>850000</v>
      </c>
      <c r="N109" s="19" t="s">
        <v>1026</v>
      </c>
      <c r="O109" s="23"/>
      <c r="P109" s="19" t="s">
        <v>1027</v>
      </c>
      <c r="Q109" s="1">
        <v>0</v>
      </c>
      <c r="R109" s="1">
        <v>0</v>
      </c>
      <c r="S109" s="1">
        <v>22022</v>
      </c>
      <c r="T109" s="1">
        <v>0</v>
      </c>
      <c r="U109" s="2">
        <f t="shared" si="2"/>
        <v>0</v>
      </c>
      <c r="V109" s="2">
        <f t="shared" si="3"/>
        <v>0.36468077377168284</v>
      </c>
      <c r="W109" s="2"/>
      <c r="X109" s="10" t="s">
        <v>1042</v>
      </c>
      <c r="Y109" s="3"/>
    </row>
    <row r="110" spans="1:25" ht="22.5" hidden="1" customHeight="1" x14ac:dyDescent="0.2">
      <c r="A110" s="18">
        <v>44</v>
      </c>
      <c r="B110" s="19" t="s">
        <v>176</v>
      </c>
      <c r="C110" s="20" t="s">
        <v>15</v>
      </c>
      <c r="D110" s="21">
        <v>41416.658333333333</v>
      </c>
      <c r="E110" s="11" t="s">
        <v>177</v>
      </c>
      <c r="F110" s="20" t="s">
        <v>17</v>
      </c>
      <c r="G110" s="20" t="s">
        <v>18</v>
      </c>
      <c r="H110" s="18" t="s">
        <v>19</v>
      </c>
      <c r="I110" s="19" t="s">
        <v>20</v>
      </c>
      <c r="J110" s="11">
        <v>9383</v>
      </c>
      <c r="K110" s="11">
        <v>24</v>
      </c>
      <c r="L110" s="11">
        <v>2</v>
      </c>
      <c r="M110" s="22">
        <v>2100000</v>
      </c>
      <c r="N110" s="19" t="s">
        <v>178</v>
      </c>
      <c r="O110" s="23"/>
      <c r="P110" s="19" t="s">
        <v>179</v>
      </c>
      <c r="Q110" s="1">
        <v>17252</v>
      </c>
      <c r="R110" s="1">
        <v>10417</v>
      </c>
      <c r="S110" s="1">
        <v>41125</v>
      </c>
      <c r="T110" s="1">
        <v>2015</v>
      </c>
      <c r="U110" s="2">
        <f t="shared" si="2"/>
        <v>0.41950151975683891</v>
      </c>
      <c r="V110" s="2">
        <f t="shared" si="3"/>
        <v>0.2281580547112462</v>
      </c>
      <c r="W110" s="2">
        <f>IF(T110&gt;2011,U110-V110,"")</f>
        <v>0.19134346504559271</v>
      </c>
      <c r="X110" s="10" t="s">
        <v>1042</v>
      </c>
      <c r="Y110" s="24" t="s">
        <v>1052</v>
      </c>
    </row>
    <row r="111" spans="1:25" ht="22.5" hidden="1" customHeight="1" x14ac:dyDescent="0.2">
      <c r="A111" s="18">
        <v>30</v>
      </c>
      <c r="B111" s="19" t="s">
        <v>125</v>
      </c>
      <c r="C111" s="20" t="s">
        <v>15</v>
      </c>
      <c r="D111" s="21">
        <v>41509.582638888889</v>
      </c>
      <c r="E111" s="11" t="s">
        <v>126</v>
      </c>
      <c r="F111" s="20" t="s">
        <v>17</v>
      </c>
      <c r="G111" s="20" t="s">
        <v>18</v>
      </c>
      <c r="H111" s="18" t="s">
        <v>19</v>
      </c>
      <c r="I111" s="19" t="s">
        <v>20</v>
      </c>
      <c r="J111" s="11">
        <v>4632</v>
      </c>
      <c r="K111" s="11">
        <v>25</v>
      </c>
      <c r="L111" s="11">
        <v>2</v>
      </c>
      <c r="M111" s="22">
        <v>500000</v>
      </c>
      <c r="N111" s="19" t="s">
        <v>127</v>
      </c>
      <c r="O111" s="23"/>
      <c r="P111" s="19" t="s">
        <v>128</v>
      </c>
      <c r="Q111" s="1">
        <v>5217</v>
      </c>
      <c r="R111" s="1">
        <v>4260</v>
      </c>
      <c r="S111" s="1">
        <v>12375</v>
      </c>
      <c r="T111" s="1">
        <v>2014</v>
      </c>
      <c r="U111" s="2">
        <f t="shared" si="2"/>
        <v>0.42157575757575755</v>
      </c>
      <c r="V111" s="2">
        <f t="shared" si="3"/>
        <v>0.3743030303030303</v>
      </c>
      <c r="W111" s="2">
        <f>IF(T111&gt;2011,U111-V111,"")</f>
        <v>4.7272727272727244E-2</v>
      </c>
      <c r="X111" s="10" t="s">
        <v>1042</v>
      </c>
    </row>
    <row r="112" spans="1:25" ht="22.5" hidden="1" customHeight="1" x14ac:dyDescent="0.2">
      <c r="A112" s="18">
        <v>7</v>
      </c>
      <c r="B112" s="19" t="s">
        <v>42</v>
      </c>
      <c r="C112" s="20" t="s">
        <v>15</v>
      </c>
      <c r="D112" s="21">
        <v>41260.618055555555</v>
      </c>
      <c r="E112" s="11" t="s">
        <v>43</v>
      </c>
      <c r="F112" s="20" t="s">
        <v>17</v>
      </c>
      <c r="G112" s="20" t="s">
        <v>18</v>
      </c>
      <c r="H112" s="18" t="s">
        <v>19</v>
      </c>
      <c r="I112" s="19" t="s">
        <v>20</v>
      </c>
      <c r="J112" s="11">
        <v>7000</v>
      </c>
      <c r="K112" s="11">
        <v>1</v>
      </c>
      <c r="L112" s="11">
        <v>1</v>
      </c>
      <c r="M112" s="22">
        <v>1050000</v>
      </c>
      <c r="N112" s="19" t="s">
        <v>44</v>
      </c>
      <c r="O112" s="23"/>
      <c r="P112" s="19" t="s">
        <v>45</v>
      </c>
      <c r="Q112" s="1">
        <v>8456</v>
      </c>
      <c r="R112" s="1">
        <v>6352</v>
      </c>
      <c r="S112" s="1">
        <v>20000</v>
      </c>
      <c r="T112" s="1">
        <v>2015</v>
      </c>
      <c r="U112" s="2">
        <f t="shared" si="2"/>
        <v>0.42280000000000001</v>
      </c>
      <c r="V112" s="2">
        <f t="shared" si="3"/>
        <v>0.35</v>
      </c>
      <c r="W112" s="2">
        <f>IF(T112&gt;2011,U112-V112,"")</f>
        <v>7.2800000000000031E-2</v>
      </c>
      <c r="X112" s="10" t="s">
        <v>1042</v>
      </c>
    </row>
    <row r="113" spans="1:25" ht="22.5" customHeight="1" x14ac:dyDescent="0.2">
      <c r="A113" s="18">
        <v>82</v>
      </c>
      <c r="B113" s="19" t="s">
        <v>310</v>
      </c>
      <c r="C113" s="20" t="s">
        <v>15</v>
      </c>
      <c r="D113" s="21">
        <v>42151.597222222219</v>
      </c>
      <c r="E113" s="11" t="s">
        <v>311</v>
      </c>
      <c r="F113" s="20" t="s">
        <v>17</v>
      </c>
      <c r="G113" s="20" t="s">
        <v>18</v>
      </c>
      <c r="H113" s="18" t="s">
        <v>19</v>
      </c>
      <c r="I113" s="19" t="s">
        <v>20</v>
      </c>
      <c r="J113" s="11">
        <v>2037</v>
      </c>
      <c r="K113" s="11">
        <v>9</v>
      </c>
      <c r="L113" s="11">
        <v>1</v>
      </c>
      <c r="M113" s="22">
        <v>165507</v>
      </c>
      <c r="N113" s="19" t="s">
        <v>312</v>
      </c>
      <c r="O113" s="23"/>
      <c r="P113" s="19" t="s">
        <v>306</v>
      </c>
      <c r="Q113" s="1">
        <v>2161</v>
      </c>
      <c r="R113" s="1">
        <v>1773</v>
      </c>
      <c r="S113" s="1">
        <v>5000</v>
      </c>
      <c r="T113" s="1">
        <v>2016</v>
      </c>
      <c r="U113" s="2">
        <f t="shared" si="2"/>
        <v>0.43219999999999997</v>
      </c>
      <c r="V113" s="2">
        <f t="shared" si="3"/>
        <v>0.40739999999999998</v>
      </c>
      <c r="W113" s="2">
        <f>IF(T113&gt;2011,U113-V113,"")</f>
        <v>2.4799999999999989E-2</v>
      </c>
      <c r="X113" s="10" t="s">
        <v>1042</v>
      </c>
    </row>
    <row r="114" spans="1:25" ht="22.5" hidden="1" customHeight="1" x14ac:dyDescent="0.2">
      <c r="A114" s="18">
        <v>18</v>
      </c>
      <c r="B114" s="19" t="s">
        <v>85</v>
      </c>
      <c r="C114" s="20" t="s">
        <v>15</v>
      </c>
      <c r="D114" s="21">
        <v>41663.597222222219</v>
      </c>
      <c r="E114" s="11" t="s">
        <v>86</v>
      </c>
      <c r="F114" s="20" t="s">
        <v>17</v>
      </c>
      <c r="G114" s="20" t="s">
        <v>18</v>
      </c>
      <c r="H114" s="18" t="s">
        <v>19</v>
      </c>
      <c r="I114" s="19" t="s">
        <v>64</v>
      </c>
      <c r="J114" s="11">
        <v>4694</v>
      </c>
      <c r="K114" s="11">
        <v>33</v>
      </c>
      <c r="L114" s="11">
        <v>2</v>
      </c>
      <c r="M114" s="22">
        <v>385000</v>
      </c>
      <c r="N114" s="19" t="s">
        <v>87</v>
      </c>
      <c r="O114" s="23"/>
      <c r="P114" s="19" t="s">
        <v>88</v>
      </c>
      <c r="Q114" s="1">
        <v>1927</v>
      </c>
      <c r="R114" s="1">
        <v>0</v>
      </c>
      <c r="S114" s="1">
        <v>12500</v>
      </c>
      <c r="T114" s="1">
        <v>2015</v>
      </c>
      <c r="U114" s="2">
        <f t="shared" si="2"/>
        <v>0.15415999999999999</v>
      </c>
      <c r="V114" s="2">
        <f t="shared" si="3"/>
        <v>0.37552000000000002</v>
      </c>
      <c r="W114" s="2"/>
      <c r="X114" s="10" t="s">
        <v>1043</v>
      </c>
      <c r="Y114" s="3"/>
    </row>
    <row r="115" spans="1:25" ht="22.5" hidden="1" customHeight="1" x14ac:dyDescent="0.2">
      <c r="A115" s="18">
        <v>20</v>
      </c>
      <c r="B115" s="19" t="s">
        <v>92</v>
      </c>
      <c r="C115" s="20" t="s">
        <v>15</v>
      </c>
      <c r="D115" s="21">
        <v>41663.597916666666</v>
      </c>
      <c r="E115" s="11" t="s">
        <v>93</v>
      </c>
      <c r="F115" s="20" t="s">
        <v>17</v>
      </c>
      <c r="G115" s="20" t="s">
        <v>18</v>
      </c>
      <c r="H115" s="18" t="s">
        <v>19</v>
      </c>
      <c r="I115" s="19" t="s">
        <v>64</v>
      </c>
      <c r="J115" s="11">
        <v>4694</v>
      </c>
      <c r="K115" s="11">
        <v>33</v>
      </c>
      <c r="L115" s="11">
        <v>2</v>
      </c>
      <c r="M115" s="22">
        <v>385000</v>
      </c>
      <c r="N115" s="19" t="s">
        <v>87</v>
      </c>
      <c r="O115" s="23"/>
      <c r="P115" s="19" t="s">
        <v>88</v>
      </c>
      <c r="Q115" s="1">
        <v>1927</v>
      </c>
      <c r="R115" s="1">
        <v>0</v>
      </c>
      <c r="S115" s="1">
        <v>12500</v>
      </c>
      <c r="T115" s="1">
        <v>2015</v>
      </c>
      <c r="U115" s="2">
        <f t="shared" si="2"/>
        <v>0.15415999999999999</v>
      </c>
      <c r="V115" s="2">
        <f t="shared" si="3"/>
        <v>0.37552000000000002</v>
      </c>
      <c r="W115" s="2"/>
      <c r="X115" s="10" t="s">
        <v>1043</v>
      </c>
      <c r="Y115" s="3"/>
    </row>
    <row r="116" spans="1:25" ht="22.5" hidden="1" customHeight="1" x14ac:dyDescent="0.2">
      <c r="A116" s="18">
        <v>146</v>
      </c>
      <c r="B116" s="19" t="s">
        <v>525</v>
      </c>
      <c r="C116" s="20" t="s">
        <v>15</v>
      </c>
      <c r="D116" s="21">
        <v>42391.556250000001</v>
      </c>
      <c r="E116" s="11" t="s">
        <v>526</v>
      </c>
      <c r="F116" s="20" t="s">
        <v>17</v>
      </c>
      <c r="G116" s="20" t="s">
        <v>18</v>
      </c>
      <c r="H116" s="18" t="s">
        <v>19</v>
      </c>
      <c r="I116" s="19" t="s">
        <v>20</v>
      </c>
      <c r="J116" s="11">
        <v>5315</v>
      </c>
      <c r="K116" s="11">
        <v>24</v>
      </c>
      <c r="L116" s="11">
        <v>2</v>
      </c>
      <c r="M116" s="22">
        <v>500000</v>
      </c>
      <c r="N116" s="19" t="s">
        <v>113</v>
      </c>
      <c r="O116" s="23"/>
      <c r="P116" s="19" t="s">
        <v>502</v>
      </c>
      <c r="Q116" s="1">
        <v>5503</v>
      </c>
      <c r="R116" s="1">
        <v>3908</v>
      </c>
      <c r="S116" s="1">
        <v>12502</v>
      </c>
      <c r="T116" s="1">
        <v>2017</v>
      </c>
      <c r="U116" s="2">
        <f t="shared" si="2"/>
        <v>0.44016957286834107</v>
      </c>
      <c r="V116" s="2">
        <f t="shared" si="3"/>
        <v>0.42513197888337867</v>
      </c>
      <c r="W116" s="2">
        <f>IF(T116&gt;2011,U116-V116,"")</f>
        <v>1.5037593984962405E-2</v>
      </c>
      <c r="X116" s="10" t="s">
        <v>1042</v>
      </c>
    </row>
    <row r="117" spans="1:25" ht="22.5" hidden="1" customHeight="1" x14ac:dyDescent="0.2">
      <c r="A117" s="18">
        <v>135</v>
      </c>
      <c r="B117" s="19" t="s">
        <v>488</v>
      </c>
      <c r="C117" s="20" t="s">
        <v>15</v>
      </c>
      <c r="D117" s="21">
        <v>42054.45208333333</v>
      </c>
      <c r="E117" s="11" t="s">
        <v>489</v>
      </c>
      <c r="F117" s="20" t="s">
        <v>17</v>
      </c>
      <c r="G117" s="20" t="s">
        <v>18</v>
      </c>
      <c r="H117" s="18" t="s">
        <v>19</v>
      </c>
      <c r="I117" s="19" t="s">
        <v>20</v>
      </c>
      <c r="J117" s="11">
        <v>7500</v>
      </c>
      <c r="K117" s="11">
        <v>24</v>
      </c>
      <c r="L117" s="11">
        <v>2</v>
      </c>
      <c r="M117" s="22">
        <v>790000</v>
      </c>
      <c r="N117" s="19" t="s">
        <v>490</v>
      </c>
      <c r="O117" s="23"/>
      <c r="P117" s="19" t="s">
        <v>491</v>
      </c>
      <c r="Q117" s="1">
        <v>8559</v>
      </c>
      <c r="R117" s="1">
        <v>6100</v>
      </c>
      <c r="S117" s="1">
        <v>19020</v>
      </c>
      <c r="T117" s="1">
        <v>2017</v>
      </c>
      <c r="U117" s="2">
        <f t="shared" si="2"/>
        <v>0.45</v>
      </c>
      <c r="V117" s="2">
        <f t="shared" si="3"/>
        <v>0.39432176656151419</v>
      </c>
      <c r="W117" s="2">
        <f>IF(T117&gt;2011,U117-V117,"")</f>
        <v>5.5678233438485825E-2</v>
      </c>
      <c r="X117" s="10" t="s">
        <v>1042</v>
      </c>
    </row>
    <row r="118" spans="1:25" ht="22.5" hidden="1" customHeight="1" x14ac:dyDescent="0.2">
      <c r="A118" s="18">
        <v>61</v>
      </c>
      <c r="B118" s="19" t="s">
        <v>238</v>
      </c>
      <c r="C118" s="20" t="s">
        <v>15</v>
      </c>
      <c r="D118" s="21">
        <v>41488.44027777778</v>
      </c>
      <c r="E118" s="11" t="s">
        <v>239</v>
      </c>
      <c r="F118" s="20" t="s">
        <v>17</v>
      </c>
      <c r="G118" s="20" t="s">
        <v>18</v>
      </c>
      <c r="H118" s="18" t="s">
        <v>19</v>
      </c>
      <c r="I118" s="19" t="s">
        <v>64</v>
      </c>
      <c r="J118" s="11">
        <v>2682</v>
      </c>
      <c r="K118" s="11">
        <v>1</v>
      </c>
      <c r="L118" s="11">
        <v>1</v>
      </c>
      <c r="M118" s="22">
        <v>218913</v>
      </c>
      <c r="N118" s="19" t="s">
        <v>240</v>
      </c>
      <c r="O118" s="23"/>
      <c r="P118" s="19" t="s">
        <v>66</v>
      </c>
      <c r="Q118" s="1">
        <v>2548</v>
      </c>
      <c r="R118" s="1">
        <v>2548</v>
      </c>
      <c r="S118" s="1">
        <v>7100</v>
      </c>
      <c r="T118" s="1">
        <v>2014</v>
      </c>
      <c r="U118" s="2">
        <f t="shared" si="2"/>
        <v>0.3588732394366197</v>
      </c>
      <c r="V118" s="2">
        <f t="shared" si="3"/>
        <v>0.37774647887323942</v>
      </c>
      <c r="W118" s="2"/>
      <c r="X118" s="10" t="s">
        <v>1043</v>
      </c>
      <c r="Y118" s="3"/>
    </row>
    <row r="119" spans="1:25" ht="22.5" hidden="1" customHeight="1" x14ac:dyDescent="0.2">
      <c r="A119" s="18">
        <v>79</v>
      </c>
      <c r="B119" s="19" t="s">
        <v>300</v>
      </c>
      <c r="C119" s="20" t="s">
        <v>15</v>
      </c>
      <c r="D119" s="21">
        <v>41683.585416666661</v>
      </c>
      <c r="E119" s="11" t="s">
        <v>301</v>
      </c>
      <c r="F119" s="20" t="s">
        <v>17</v>
      </c>
      <c r="G119" s="20" t="s">
        <v>18</v>
      </c>
      <c r="H119" s="18" t="s">
        <v>19</v>
      </c>
      <c r="I119" s="19" t="s">
        <v>64</v>
      </c>
      <c r="J119" s="11">
        <v>6082</v>
      </c>
      <c r="K119" s="11">
        <v>20</v>
      </c>
      <c r="L119" s="11">
        <v>2</v>
      </c>
      <c r="M119" s="22">
        <v>486000</v>
      </c>
      <c r="N119" s="19" t="s">
        <v>302</v>
      </c>
      <c r="O119" s="23"/>
      <c r="P119" s="19" t="s">
        <v>143</v>
      </c>
      <c r="Q119" s="1">
        <v>2522</v>
      </c>
      <c r="R119" s="1">
        <v>2522</v>
      </c>
      <c r="S119" s="1">
        <v>15989</v>
      </c>
      <c r="T119" s="1">
        <v>2015</v>
      </c>
      <c r="U119" s="2">
        <f t="shared" si="2"/>
        <v>0.15773344174119708</v>
      </c>
      <c r="V119" s="2">
        <f t="shared" si="3"/>
        <v>0.38038651572956406</v>
      </c>
      <c r="W119" s="2"/>
      <c r="X119" s="10" t="s">
        <v>1043</v>
      </c>
      <c r="Y119" s="3"/>
    </row>
    <row r="120" spans="1:25" ht="22.5" hidden="1" customHeight="1" x14ac:dyDescent="0.2">
      <c r="A120" s="18">
        <v>191</v>
      </c>
      <c r="B120" s="19" t="s">
        <v>664</v>
      </c>
      <c r="C120" s="20" t="s">
        <v>15</v>
      </c>
      <c r="D120" s="21">
        <v>42310.627083333333</v>
      </c>
      <c r="E120" s="11" t="s">
        <v>665</v>
      </c>
      <c r="F120" s="20" t="s">
        <v>17</v>
      </c>
      <c r="G120" s="20" t="s">
        <v>18</v>
      </c>
      <c r="H120" s="18" t="s">
        <v>19</v>
      </c>
      <c r="I120" s="19" t="s">
        <v>20</v>
      </c>
      <c r="J120" s="11">
        <v>4500</v>
      </c>
      <c r="K120" s="11">
        <v>16</v>
      </c>
      <c r="L120" s="11">
        <v>2</v>
      </c>
      <c r="M120" s="22">
        <v>650000</v>
      </c>
      <c r="N120" s="19" t="s">
        <v>666</v>
      </c>
      <c r="O120" s="23"/>
      <c r="P120" s="19" t="s">
        <v>667</v>
      </c>
      <c r="Q120" s="1">
        <v>3961</v>
      </c>
      <c r="R120" s="1">
        <v>3080</v>
      </c>
      <c r="S120" s="1">
        <v>8704</v>
      </c>
      <c r="T120" s="1">
        <v>2016</v>
      </c>
      <c r="U120" s="2">
        <f t="shared" si="2"/>
        <v>0.455078125</v>
      </c>
      <c r="V120" s="2">
        <f t="shared" si="3"/>
        <v>0.5170036764705882</v>
      </c>
      <c r="W120" s="2">
        <f>IF(T120&gt;2011,U120-V120,"")</f>
        <v>-6.1925551470588203E-2</v>
      </c>
      <c r="X120" s="10" t="s">
        <v>1042</v>
      </c>
    </row>
    <row r="121" spans="1:25" ht="22.5" hidden="1" customHeight="1" x14ac:dyDescent="0.2">
      <c r="A121" s="18">
        <v>265</v>
      </c>
      <c r="B121" s="19" t="s">
        <v>913</v>
      </c>
      <c r="C121" s="20" t="s">
        <v>15</v>
      </c>
      <c r="D121" s="21">
        <v>42965.536111111112</v>
      </c>
      <c r="E121" s="11" t="s">
        <v>914</v>
      </c>
      <c r="F121" s="20" t="s">
        <v>17</v>
      </c>
      <c r="G121" s="20" t="s">
        <v>18</v>
      </c>
      <c r="H121" s="18" t="s">
        <v>19</v>
      </c>
      <c r="I121" s="19" t="s">
        <v>20</v>
      </c>
      <c r="J121" s="11">
        <v>9714</v>
      </c>
      <c r="K121" s="11">
        <v>37</v>
      </c>
      <c r="L121" s="11">
        <v>3</v>
      </c>
      <c r="M121" s="22">
        <v>1215250</v>
      </c>
      <c r="N121" s="19" t="s">
        <v>915</v>
      </c>
      <c r="O121" s="23"/>
      <c r="P121" s="19" t="s">
        <v>88</v>
      </c>
      <c r="Q121" s="1">
        <v>0</v>
      </c>
      <c r="R121" s="1">
        <v>0</v>
      </c>
      <c r="S121" s="1">
        <v>24000</v>
      </c>
      <c r="T121" s="1">
        <v>0</v>
      </c>
      <c r="U121" s="2">
        <f t="shared" si="2"/>
        <v>0</v>
      </c>
      <c r="V121" s="2">
        <f t="shared" si="3"/>
        <v>0.40475</v>
      </c>
      <c r="W121" s="2"/>
      <c r="X121" s="10" t="s">
        <v>1042</v>
      </c>
      <c r="Y121" s="3"/>
    </row>
    <row r="122" spans="1:25" ht="22.5" hidden="1" customHeight="1" x14ac:dyDescent="0.2">
      <c r="A122" s="18">
        <v>5</v>
      </c>
      <c r="B122" s="19" t="s">
        <v>35</v>
      </c>
      <c r="C122" s="20" t="s">
        <v>15</v>
      </c>
      <c r="D122" s="21">
        <v>41271.594444444439</v>
      </c>
      <c r="E122" s="11" t="s">
        <v>36</v>
      </c>
      <c r="F122" s="20" t="s">
        <v>17</v>
      </c>
      <c r="G122" s="20" t="s">
        <v>18</v>
      </c>
      <c r="H122" s="18" t="s">
        <v>19</v>
      </c>
      <c r="I122" s="19" t="s">
        <v>20</v>
      </c>
      <c r="J122" s="11">
        <v>4958</v>
      </c>
      <c r="K122" s="11">
        <v>22</v>
      </c>
      <c r="L122" s="11">
        <v>2</v>
      </c>
      <c r="M122" s="22">
        <v>425000</v>
      </c>
      <c r="N122" s="19" t="s">
        <v>37</v>
      </c>
      <c r="O122" s="23"/>
      <c r="P122" s="19"/>
      <c r="Q122" s="1">
        <v>3621</v>
      </c>
      <c r="R122" s="1"/>
      <c r="S122" s="1">
        <v>7933</v>
      </c>
      <c r="T122" s="1">
        <v>2014</v>
      </c>
      <c r="U122" s="2">
        <f t="shared" si="2"/>
        <v>0.45644774990545822</v>
      </c>
      <c r="V122" s="2">
        <f t="shared" si="3"/>
        <v>0.62498424303542166</v>
      </c>
      <c r="W122" s="2">
        <f>IF(T122&gt;2011,U122-V122,"")</f>
        <v>-0.16853649312996344</v>
      </c>
      <c r="X122" s="10" t="s">
        <v>1042</v>
      </c>
    </row>
    <row r="123" spans="1:25" ht="22.5" hidden="1" customHeight="1" x14ac:dyDescent="0.2">
      <c r="A123" s="18">
        <v>70</v>
      </c>
      <c r="B123" s="19" t="s">
        <v>268</v>
      </c>
      <c r="C123" s="20" t="s">
        <v>15</v>
      </c>
      <c r="D123" s="21">
        <v>41450.588194444441</v>
      </c>
      <c r="E123" s="11" t="s">
        <v>269</v>
      </c>
      <c r="F123" s="20" t="s">
        <v>17</v>
      </c>
      <c r="G123" s="20" t="s">
        <v>18</v>
      </c>
      <c r="H123" s="18" t="s">
        <v>19</v>
      </c>
      <c r="I123" s="19" t="s">
        <v>20</v>
      </c>
      <c r="J123" s="11">
        <v>6000</v>
      </c>
      <c r="K123" s="11">
        <v>1</v>
      </c>
      <c r="L123" s="11">
        <v>1</v>
      </c>
      <c r="M123" s="22">
        <v>750000</v>
      </c>
      <c r="N123" s="19" t="s">
        <v>270</v>
      </c>
      <c r="O123" s="23"/>
      <c r="P123" s="19"/>
      <c r="Q123" s="1">
        <v>7146</v>
      </c>
      <c r="R123" s="1">
        <v>5355</v>
      </c>
      <c r="S123" s="1">
        <v>15400</v>
      </c>
      <c r="T123" s="1">
        <v>2013</v>
      </c>
      <c r="U123" s="2">
        <f t="shared" si="2"/>
        <v>0.46402597402597401</v>
      </c>
      <c r="V123" s="2">
        <f t="shared" si="3"/>
        <v>0.38961038961038963</v>
      </c>
      <c r="W123" s="2">
        <f>IF(T123&gt;2011,U123-V123,"")</f>
        <v>7.4415584415584379E-2</v>
      </c>
      <c r="X123" s="10" t="s">
        <v>1042</v>
      </c>
    </row>
    <row r="124" spans="1:25" ht="22.5" hidden="1" customHeight="1" x14ac:dyDescent="0.2">
      <c r="A124" s="18">
        <v>120</v>
      </c>
      <c r="B124" s="19" t="s">
        <v>441</v>
      </c>
      <c r="C124" s="20" t="s">
        <v>15</v>
      </c>
      <c r="D124" s="21">
        <v>41802.51180555555</v>
      </c>
      <c r="E124" s="11" t="s">
        <v>442</v>
      </c>
      <c r="F124" s="20" t="s">
        <v>17</v>
      </c>
      <c r="G124" s="20" t="s">
        <v>18</v>
      </c>
      <c r="H124" s="18" t="s">
        <v>19</v>
      </c>
      <c r="I124" s="19" t="s">
        <v>20</v>
      </c>
      <c r="J124" s="11">
        <v>2893</v>
      </c>
      <c r="K124" s="11">
        <v>1</v>
      </c>
      <c r="L124" s="11">
        <v>2</v>
      </c>
      <c r="M124" s="22">
        <v>460000</v>
      </c>
      <c r="N124" s="19" t="s">
        <v>443</v>
      </c>
      <c r="O124" s="23"/>
      <c r="P124" s="19"/>
      <c r="Q124" s="1">
        <v>3005</v>
      </c>
      <c r="R124" s="1">
        <v>2469</v>
      </c>
      <c r="S124" s="1">
        <v>6116</v>
      </c>
      <c r="T124" s="1">
        <v>2016</v>
      </c>
      <c r="U124" s="2">
        <f t="shared" si="2"/>
        <v>0.49133420536298233</v>
      </c>
      <c r="V124" s="2">
        <f t="shared" si="3"/>
        <v>0.47302158273381295</v>
      </c>
      <c r="W124" s="2">
        <f>IF(T124&gt;2011,U124-V124,"")</f>
        <v>1.8312622629169384E-2</v>
      </c>
      <c r="X124" s="10" t="s">
        <v>1042</v>
      </c>
    </row>
    <row r="125" spans="1:25" ht="22.5" hidden="1" customHeight="1" x14ac:dyDescent="0.2">
      <c r="A125" s="18">
        <v>34</v>
      </c>
      <c r="B125" s="19" t="s">
        <v>138</v>
      </c>
      <c r="C125" s="20" t="s">
        <v>15</v>
      </c>
      <c r="D125" s="21">
        <v>42501.663888888885</v>
      </c>
      <c r="E125" s="11" t="s">
        <v>139</v>
      </c>
      <c r="F125" s="20" t="s">
        <v>17</v>
      </c>
      <c r="G125" s="20" t="s">
        <v>18</v>
      </c>
      <c r="H125" s="18" t="s">
        <v>19</v>
      </c>
      <c r="I125" s="19" t="s">
        <v>20</v>
      </c>
      <c r="J125" s="11">
        <v>4290</v>
      </c>
      <c r="K125" s="11">
        <v>30</v>
      </c>
      <c r="L125" s="11">
        <v>3</v>
      </c>
      <c r="M125" s="22">
        <v>348563</v>
      </c>
      <c r="N125" s="19" t="s">
        <v>131</v>
      </c>
      <c r="O125" s="23"/>
      <c r="P125" s="19" t="s">
        <v>132</v>
      </c>
      <c r="Q125" s="5">
        <v>0</v>
      </c>
      <c r="R125" s="5">
        <v>0</v>
      </c>
      <c r="S125" s="5">
        <v>10454</v>
      </c>
      <c r="T125" s="5">
        <v>0</v>
      </c>
      <c r="U125" s="2">
        <f t="shared" si="2"/>
        <v>0</v>
      </c>
      <c r="V125" s="2">
        <f t="shared" si="3"/>
        <v>0.41036923665582553</v>
      </c>
      <c r="W125" s="2"/>
      <c r="X125" s="10" t="s">
        <v>1042</v>
      </c>
      <c r="Y125" s="3"/>
    </row>
    <row r="126" spans="1:25" ht="22.5" hidden="1" customHeight="1" x14ac:dyDescent="0.2">
      <c r="A126" s="18">
        <v>211</v>
      </c>
      <c r="B126" s="19" t="s">
        <v>735</v>
      </c>
      <c r="C126" s="20" t="s">
        <v>15</v>
      </c>
      <c r="D126" s="21">
        <v>42459.648611111108</v>
      </c>
      <c r="E126" s="11" t="s">
        <v>736</v>
      </c>
      <c r="F126" s="20" t="s">
        <v>17</v>
      </c>
      <c r="G126" s="20" t="s">
        <v>18</v>
      </c>
      <c r="H126" s="18" t="s">
        <v>19</v>
      </c>
      <c r="I126" s="19" t="s">
        <v>20</v>
      </c>
      <c r="J126" s="11">
        <v>5400</v>
      </c>
      <c r="K126" s="11">
        <v>24</v>
      </c>
      <c r="L126" s="11">
        <v>2</v>
      </c>
      <c r="M126" s="22">
        <v>675000</v>
      </c>
      <c r="N126" s="19" t="s">
        <v>737</v>
      </c>
      <c r="O126" s="23"/>
      <c r="P126" s="19" t="s">
        <v>159</v>
      </c>
      <c r="Q126" s="1">
        <v>6260</v>
      </c>
      <c r="R126" s="1">
        <v>5103</v>
      </c>
      <c r="S126" s="1">
        <v>12613</v>
      </c>
      <c r="T126" s="1">
        <v>2017</v>
      </c>
      <c r="U126" s="2">
        <f t="shared" si="2"/>
        <v>0.49631332751922619</v>
      </c>
      <c r="V126" s="2">
        <f t="shared" si="3"/>
        <v>0.42812970744469991</v>
      </c>
      <c r="W126" s="2">
        <f>IF(T126&gt;2011,U126-V126,"")</f>
        <v>6.8183620074526274E-2</v>
      </c>
      <c r="X126" s="10" t="s">
        <v>1042</v>
      </c>
    </row>
    <row r="127" spans="1:25" ht="22.5" hidden="1" customHeight="1" x14ac:dyDescent="0.2">
      <c r="A127" s="18">
        <v>259</v>
      </c>
      <c r="B127" s="19" t="s">
        <v>894</v>
      </c>
      <c r="C127" s="20" t="s">
        <v>15</v>
      </c>
      <c r="D127" s="21">
        <v>42893.591666666667</v>
      </c>
      <c r="E127" s="11" t="s">
        <v>895</v>
      </c>
      <c r="F127" s="20" t="s">
        <v>17</v>
      </c>
      <c r="G127" s="20" t="s">
        <v>18</v>
      </c>
      <c r="H127" s="18" t="s">
        <v>19</v>
      </c>
      <c r="I127" s="19" t="s">
        <v>20</v>
      </c>
      <c r="J127" s="11">
        <v>4605</v>
      </c>
      <c r="K127" s="11">
        <v>10</v>
      </c>
      <c r="L127" s="11">
        <v>1</v>
      </c>
      <c r="M127" s="22">
        <v>580000</v>
      </c>
      <c r="N127" s="19" t="s">
        <v>896</v>
      </c>
      <c r="O127" s="23"/>
      <c r="P127" s="19" t="s">
        <v>897</v>
      </c>
      <c r="Q127" s="1">
        <v>0</v>
      </c>
      <c r="R127" s="1">
        <v>0</v>
      </c>
      <c r="S127" s="1">
        <v>11122</v>
      </c>
      <c r="T127" s="1">
        <v>0</v>
      </c>
      <c r="U127" s="2">
        <f t="shared" si="2"/>
        <v>0</v>
      </c>
      <c r="V127" s="2">
        <f t="shared" si="3"/>
        <v>0.41404423664808487</v>
      </c>
      <c r="W127" s="2"/>
      <c r="X127" s="10" t="s">
        <v>1042</v>
      </c>
      <c r="Y127" s="3"/>
    </row>
    <row r="128" spans="1:25" ht="22.5" hidden="1" customHeight="1" x14ac:dyDescent="0.2">
      <c r="A128" s="18">
        <v>37</v>
      </c>
      <c r="B128" s="19" t="s">
        <v>148</v>
      </c>
      <c r="C128" s="20" t="s">
        <v>15</v>
      </c>
      <c r="D128" s="21">
        <v>41703.422222222223</v>
      </c>
      <c r="E128" s="11" t="s">
        <v>149</v>
      </c>
      <c r="F128" s="20" t="s">
        <v>17</v>
      </c>
      <c r="G128" s="20" t="s">
        <v>18</v>
      </c>
      <c r="H128" s="18" t="s">
        <v>19</v>
      </c>
      <c r="I128" s="19" t="s">
        <v>20</v>
      </c>
      <c r="J128" s="11">
        <v>8079</v>
      </c>
      <c r="K128" s="11">
        <v>20</v>
      </c>
      <c r="L128" s="11">
        <v>2</v>
      </c>
      <c r="M128" s="22">
        <v>2000000</v>
      </c>
      <c r="N128" s="19" t="s">
        <v>150</v>
      </c>
      <c r="O128" s="23"/>
      <c r="P128" s="19" t="s">
        <v>151</v>
      </c>
      <c r="Q128" s="1">
        <v>19243</v>
      </c>
      <c r="R128" s="1">
        <v>10751</v>
      </c>
      <c r="S128" s="1">
        <v>37885</v>
      </c>
      <c r="T128" s="1">
        <v>2015</v>
      </c>
      <c r="U128" s="2">
        <f t="shared" si="2"/>
        <v>0.50793189916853632</v>
      </c>
      <c r="V128" s="2">
        <f t="shared" si="3"/>
        <v>0.21325062689718885</v>
      </c>
      <c r="W128" s="2">
        <f>IF(T128&gt;2011,U128-V128,"")</f>
        <v>0.29468127227134744</v>
      </c>
      <c r="X128" s="10" t="s">
        <v>1042</v>
      </c>
      <c r="Y128" s="24" t="s">
        <v>1054</v>
      </c>
    </row>
    <row r="129" spans="1:25" ht="22.5" customHeight="1" x14ac:dyDescent="0.2">
      <c r="A129" s="18">
        <v>164</v>
      </c>
      <c r="B129" s="19" t="s">
        <v>581</v>
      </c>
      <c r="C129" s="20" t="s">
        <v>15</v>
      </c>
      <c r="D129" s="21">
        <v>42300.493055555555</v>
      </c>
      <c r="E129" s="11" t="s">
        <v>582</v>
      </c>
      <c r="F129" s="20" t="s">
        <v>17</v>
      </c>
      <c r="G129" s="20" t="s">
        <v>18</v>
      </c>
      <c r="H129" s="18" t="s">
        <v>19</v>
      </c>
      <c r="I129" s="19" t="s">
        <v>20</v>
      </c>
      <c r="J129" s="11">
        <v>5000</v>
      </c>
      <c r="K129" s="11">
        <v>12</v>
      </c>
      <c r="L129" s="11">
        <v>1</v>
      </c>
      <c r="M129" s="22">
        <v>315000</v>
      </c>
      <c r="N129" s="19" t="s">
        <v>568</v>
      </c>
      <c r="O129" s="23"/>
      <c r="P129" s="19" t="s">
        <v>143</v>
      </c>
      <c r="Q129" s="1">
        <v>2545</v>
      </c>
      <c r="R129" s="1">
        <v>1981</v>
      </c>
      <c r="S129" s="1">
        <v>5000</v>
      </c>
      <c r="T129" s="1">
        <v>2016</v>
      </c>
      <c r="U129" s="2">
        <f t="shared" ref="U129:U192" si="4">IF(S129=0," ",Q129/S129)</f>
        <v>0.50900000000000001</v>
      </c>
      <c r="V129" s="2">
        <f t="shared" ref="V129:V192" si="5">J129/S129</f>
        <v>1</v>
      </c>
      <c r="W129" s="2">
        <f>IF(T129&gt;2011,U129-V129,"")</f>
        <v>-0.49099999999999999</v>
      </c>
      <c r="X129" s="10" t="s">
        <v>1042</v>
      </c>
    </row>
    <row r="130" spans="1:25" ht="22.5" hidden="1" customHeight="1" x14ac:dyDescent="0.2">
      <c r="A130" s="18">
        <v>161</v>
      </c>
      <c r="B130" s="19" t="s">
        <v>572</v>
      </c>
      <c r="C130" s="20" t="s">
        <v>15</v>
      </c>
      <c r="D130" s="21">
        <v>42088.347916666666</v>
      </c>
      <c r="E130" s="11" t="s">
        <v>573</v>
      </c>
      <c r="F130" s="20" t="s">
        <v>17</v>
      </c>
      <c r="G130" s="20" t="s">
        <v>18</v>
      </c>
      <c r="H130" s="18" t="s">
        <v>19</v>
      </c>
      <c r="I130" s="19" t="s">
        <v>20</v>
      </c>
      <c r="J130" s="11">
        <v>5000</v>
      </c>
      <c r="K130" s="11">
        <v>25</v>
      </c>
      <c r="L130" s="11">
        <v>2</v>
      </c>
      <c r="M130" s="22">
        <v>500000</v>
      </c>
      <c r="N130" s="19" t="s">
        <v>574</v>
      </c>
      <c r="O130" s="23"/>
      <c r="P130" s="19" t="s">
        <v>575</v>
      </c>
      <c r="Q130" s="1">
        <v>4849</v>
      </c>
      <c r="R130" s="1">
        <v>3718</v>
      </c>
      <c r="S130" s="1">
        <v>9314</v>
      </c>
      <c r="T130" s="1">
        <v>2016</v>
      </c>
      <c r="U130" s="2">
        <f t="shared" si="4"/>
        <v>0.52061412926776895</v>
      </c>
      <c r="V130" s="2">
        <f t="shared" si="5"/>
        <v>0.53682628301481639</v>
      </c>
      <c r="W130" s="2">
        <f>IF(T130&gt;2011,U130-V130,"")</f>
        <v>-1.6212153747047431E-2</v>
      </c>
      <c r="X130" s="10" t="s">
        <v>1042</v>
      </c>
    </row>
    <row r="131" spans="1:25" ht="22.5" hidden="1" customHeight="1" x14ac:dyDescent="0.2">
      <c r="A131" s="18">
        <v>177</v>
      </c>
      <c r="B131" s="19" t="s">
        <v>622</v>
      </c>
      <c r="C131" s="20" t="s">
        <v>15</v>
      </c>
      <c r="D131" s="21">
        <v>42121.356944444444</v>
      </c>
      <c r="E131" s="11" t="s">
        <v>623</v>
      </c>
      <c r="F131" s="20" t="s">
        <v>17</v>
      </c>
      <c r="G131" s="20" t="s">
        <v>18</v>
      </c>
      <c r="H131" s="18" t="s">
        <v>19</v>
      </c>
      <c r="I131" s="19" t="s">
        <v>20</v>
      </c>
      <c r="J131" s="11">
        <v>3000</v>
      </c>
      <c r="K131" s="11">
        <v>25</v>
      </c>
      <c r="L131" s="11">
        <v>2</v>
      </c>
      <c r="M131" s="22">
        <v>300000</v>
      </c>
      <c r="N131" s="19" t="s">
        <v>624</v>
      </c>
      <c r="O131" s="23"/>
      <c r="P131" s="19" t="s">
        <v>625</v>
      </c>
      <c r="Q131" s="1">
        <v>3273</v>
      </c>
      <c r="R131" s="1">
        <v>2746</v>
      </c>
      <c r="S131" s="1">
        <v>6250</v>
      </c>
      <c r="T131" s="1">
        <v>2016</v>
      </c>
      <c r="U131" s="2">
        <f t="shared" si="4"/>
        <v>0.52368000000000003</v>
      </c>
      <c r="V131" s="2">
        <f t="shared" si="5"/>
        <v>0.48</v>
      </c>
      <c r="W131" s="2">
        <f>IF(T131&gt;2011,U131-V131,"")</f>
        <v>4.3680000000000052E-2</v>
      </c>
      <c r="X131" s="10" t="s">
        <v>1042</v>
      </c>
    </row>
    <row r="132" spans="1:25" ht="22.5" hidden="1" customHeight="1" x14ac:dyDescent="0.2">
      <c r="A132" s="18">
        <v>31</v>
      </c>
      <c r="B132" s="19" t="s">
        <v>129</v>
      </c>
      <c r="C132" s="20" t="s">
        <v>15</v>
      </c>
      <c r="D132" s="21">
        <v>42486.568055555552</v>
      </c>
      <c r="E132" s="11" t="s">
        <v>130</v>
      </c>
      <c r="F132" s="20" t="s">
        <v>17</v>
      </c>
      <c r="G132" s="20" t="s">
        <v>18</v>
      </c>
      <c r="H132" s="18" t="s">
        <v>19</v>
      </c>
      <c r="I132" s="19" t="s">
        <v>20</v>
      </c>
      <c r="J132" s="11">
        <v>4496</v>
      </c>
      <c r="K132" s="11">
        <v>30</v>
      </c>
      <c r="L132" s="11">
        <v>3</v>
      </c>
      <c r="M132" s="22">
        <v>365300</v>
      </c>
      <c r="N132" s="19" t="s">
        <v>131</v>
      </c>
      <c r="O132" s="23"/>
      <c r="P132" s="19" t="s">
        <v>132</v>
      </c>
      <c r="Q132" s="5">
        <v>0</v>
      </c>
      <c r="R132" s="5">
        <v>0</v>
      </c>
      <c r="S132" s="5">
        <v>10454</v>
      </c>
      <c r="T132" s="5">
        <v>0</v>
      </c>
      <c r="U132" s="2">
        <f t="shared" si="4"/>
        <v>0</v>
      </c>
      <c r="V132" s="2">
        <f t="shared" si="5"/>
        <v>0.4300746125884829</v>
      </c>
      <c r="W132" s="2"/>
      <c r="X132" s="10" t="s">
        <v>1042</v>
      </c>
      <c r="Y132" s="3"/>
    </row>
    <row r="133" spans="1:25" ht="22.5" hidden="1" customHeight="1" x14ac:dyDescent="0.2">
      <c r="A133" s="18">
        <v>156</v>
      </c>
      <c r="B133" s="19" t="s">
        <v>554</v>
      </c>
      <c r="C133" s="20" t="s">
        <v>15</v>
      </c>
      <c r="D133" s="21">
        <v>42167.465277777774</v>
      </c>
      <c r="E133" s="11" t="s">
        <v>555</v>
      </c>
      <c r="F133" s="20" t="s">
        <v>17</v>
      </c>
      <c r="G133" s="20" t="s">
        <v>18</v>
      </c>
      <c r="H133" s="18" t="s">
        <v>19</v>
      </c>
      <c r="I133" s="19" t="s">
        <v>20</v>
      </c>
      <c r="J133" s="11">
        <v>3500</v>
      </c>
      <c r="K133" s="11">
        <v>24</v>
      </c>
      <c r="L133" s="11">
        <v>2</v>
      </c>
      <c r="M133" s="22">
        <v>350000</v>
      </c>
      <c r="N133" s="19" t="s">
        <v>556</v>
      </c>
      <c r="O133" s="23"/>
      <c r="P133" s="19" t="s">
        <v>557</v>
      </c>
      <c r="Q133" s="1">
        <v>4349</v>
      </c>
      <c r="R133" s="1">
        <v>3517</v>
      </c>
      <c r="S133" s="1">
        <v>8302</v>
      </c>
      <c r="T133" s="1">
        <v>2016</v>
      </c>
      <c r="U133" s="2">
        <f t="shared" si="4"/>
        <v>0.52384967477716216</v>
      </c>
      <c r="V133" s="2">
        <f t="shared" si="5"/>
        <v>0.42158516020236086</v>
      </c>
      <c r="W133" s="2">
        <f>IF(T133&gt;2011,U133-V133,"")</f>
        <v>0.10226451457480129</v>
      </c>
      <c r="X133" s="10" t="s">
        <v>1042</v>
      </c>
    </row>
    <row r="134" spans="1:25" ht="22.5" customHeight="1" x14ac:dyDescent="0.2">
      <c r="A134" s="18">
        <v>72</v>
      </c>
      <c r="B134" s="19" t="s">
        <v>274</v>
      </c>
      <c r="C134" s="20" t="s">
        <v>15</v>
      </c>
      <c r="D134" s="21">
        <v>41488.431944444441</v>
      </c>
      <c r="E134" s="11" t="s">
        <v>275</v>
      </c>
      <c r="F134" s="20" t="s">
        <v>17</v>
      </c>
      <c r="G134" s="20" t="s">
        <v>18</v>
      </c>
      <c r="H134" s="18" t="s">
        <v>19</v>
      </c>
      <c r="I134" s="19" t="s">
        <v>20</v>
      </c>
      <c r="J134" s="11">
        <v>2325</v>
      </c>
      <c r="K134" s="11">
        <v>1</v>
      </c>
      <c r="L134" s="11">
        <v>1</v>
      </c>
      <c r="M134" s="22">
        <v>190907</v>
      </c>
      <c r="N134" s="19" t="s">
        <v>276</v>
      </c>
      <c r="O134" s="23"/>
      <c r="P134" s="19" t="s">
        <v>277</v>
      </c>
      <c r="Q134" s="1">
        <v>2597</v>
      </c>
      <c r="R134" s="1">
        <v>2432</v>
      </c>
      <c r="S134" s="1">
        <v>4898</v>
      </c>
      <c r="T134" s="1">
        <v>2017</v>
      </c>
      <c r="U134" s="2">
        <f t="shared" si="4"/>
        <v>0.53021641486320947</v>
      </c>
      <c r="V134" s="2">
        <f t="shared" si="5"/>
        <v>0.47468354430379744</v>
      </c>
      <c r="W134" s="2">
        <f>IF(T134&gt;2011,U134-V134,"")</f>
        <v>5.5532870559412029E-2</v>
      </c>
      <c r="X134" s="10" t="s">
        <v>1042</v>
      </c>
    </row>
    <row r="135" spans="1:25" ht="22.5" hidden="1" customHeight="1" x14ac:dyDescent="0.2">
      <c r="A135" s="18">
        <v>122</v>
      </c>
      <c r="B135" s="19" t="s">
        <v>448</v>
      </c>
      <c r="C135" s="20" t="s">
        <v>15</v>
      </c>
      <c r="D135" s="21">
        <v>42227.463194444441</v>
      </c>
      <c r="E135" s="11" t="s">
        <v>449</v>
      </c>
      <c r="F135" s="20" t="s">
        <v>17</v>
      </c>
      <c r="G135" s="20" t="s">
        <v>18</v>
      </c>
      <c r="H135" s="18" t="s">
        <v>19</v>
      </c>
      <c r="I135" s="19" t="s">
        <v>20</v>
      </c>
      <c r="J135" s="11">
        <v>2807</v>
      </c>
      <c r="K135" s="11">
        <v>24</v>
      </c>
      <c r="L135" s="11">
        <v>2</v>
      </c>
      <c r="M135" s="22">
        <v>231070</v>
      </c>
      <c r="N135" s="19" t="s">
        <v>450</v>
      </c>
      <c r="O135" s="23"/>
      <c r="P135" s="19" t="s">
        <v>30</v>
      </c>
      <c r="Q135" s="1">
        <v>3450</v>
      </c>
      <c r="R135" s="1">
        <v>2925</v>
      </c>
      <c r="S135" s="1">
        <v>6500</v>
      </c>
      <c r="T135" s="1">
        <v>2016</v>
      </c>
      <c r="U135" s="2">
        <f t="shared" si="4"/>
        <v>0.53076923076923077</v>
      </c>
      <c r="V135" s="2">
        <f t="shared" si="5"/>
        <v>0.43184615384615382</v>
      </c>
      <c r="W135" s="2">
        <f>IF(T135&gt;2011,U135-V135,"")</f>
        <v>9.8923076923076947E-2</v>
      </c>
      <c r="X135" s="10" t="s">
        <v>1042</v>
      </c>
    </row>
    <row r="136" spans="1:25" ht="22.5" hidden="1" customHeight="1" x14ac:dyDescent="0.2">
      <c r="A136" s="18">
        <v>248</v>
      </c>
      <c r="B136" s="19" t="s">
        <v>856</v>
      </c>
      <c r="C136" s="20" t="s">
        <v>15</v>
      </c>
      <c r="D136" s="21">
        <v>42691.720138888886</v>
      </c>
      <c r="E136" s="11" t="s">
        <v>857</v>
      </c>
      <c r="F136" s="20" t="s">
        <v>17</v>
      </c>
      <c r="G136" s="20" t="s">
        <v>18</v>
      </c>
      <c r="H136" s="18" t="s">
        <v>19</v>
      </c>
      <c r="I136" s="19" t="s">
        <v>20</v>
      </c>
      <c r="J136" s="11">
        <v>3160</v>
      </c>
      <c r="K136" s="11">
        <v>24</v>
      </c>
      <c r="L136" s="11">
        <v>2</v>
      </c>
      <c r="M136" s="22">
        <v>398000</v>
      </c>
      <c r="N136" s="19" t="s">
        <v>858</v>
      </c>
      <c r="O136" s="23"/>
      <c r="P136" s="19" t="s">
        <v>859</v>
      </c>
      <c r="Q136" s="1">
        <v>0</v>
      </c>
      <c r="R136" s="1">
        <v>0</v>
      </c>
      <c r="S136" s="1">
        <v>7200</v>
      </c>
      <c r="T136" s="1">
        <v>0</v>
      </c>
      <c r="U136" s="2">
        <f t="shared" si="4"/>
        <v>0</v>
      </c>
      <c r="V136" s="2">
        <f t="shared" si="5"/>
        <v>0.43888888888888888</v>
      </c>
      <c r="W136" s="2"/>
      <c r="X136" s="10" t="s">
        <v>1042</v>
      </c>
      <c r="Y136" s="3"/>
    </row>
    <row r="137" spans="1:25" ht="22.5" hidden="1" customHeight="1" x14ac:dyDescent="0.2">
      <c r="A137" s="18">
        <v>232</v>
      </c>
      <c r="B137" s="19" t="s">
        <v>800</v>
      </c>
      <c r="C137" s="20" t="s">
        <v>15</v>
      </c>
      <c r="D137" s="21">
        <v>42705.634722222218</v>
      </c>
      <c r="E137" s="11" t="s">
        <v>801</v>
      </c>
      <c r="F137" s="20" t="s">
        <v>17</v>
      </c>
      <c r="G137" s="20" t="s">
        <v>18</v>
      </c>
      <c r="H137" s="18" t="s">
        <v>19</v>
      </c>
      <c r="I137" s="19" t="s">
        <v>20</v>
      </c>
      <c r="J137" s="11">
        <v>2231</v>
      </c>
      <c r="K137" s="11">
        <v>20</v>
      </c>
      <c r="L137" s="11">
        <v>2</v>
      </c>
      <c r="M137" s="22">
        <v>207501</v>
      </c>
      <c r="N137" s="19" t="s">
        <v>802</v>
      </c>
      <c r="O137" s="23"/>
      <c r="P137" s="19"/>
      <c r="Q137" s="1">
        <v>0</v>
      </c>
      <c r="R137" s="1">
        <v>0</v>
      </c>
      <c r="S137" s="1">
        <v>5000</v>
      </c>
      <c r="T137" s="1">
        <v>0</v>
      </c>
      <c r="U137" s="2">
        <f t="shared" si="4"/>
        <v>0</v>
      </c>
      <c r="V137" s="2">
        <f t="shared" si="5"/>
        <v>0.44619999999999999</v>
      </c>
      <c r="W137" s="2"/>
      <c r="X137" s="10" t="s">
        <v>1042</v>
      </c>
      <c r="Y137" s="3"/>
    </row>
    <row r="138" spans="1:25" ht="22.5" hidden="1" customHeight="1" x14ac:dyDescent="0.2">
      <c r="A138" s="18">
        <v>174</v>
      </c>
      <c r="B138" s="19" t="s">
        <v>612</v>
      </c>
      <c r="C138" s="20" t="s">
        <v>15</v>
      </c>
      <c r="D138" s="21">
        <v>42206.37222222222</v>
      </c>
      <c r="E138" s="11" t="s">
        <v>613</v>
      </c>
      <c r="F138" s="20" t="s">
        <v>17</v>
      </c>
      <c r="G138" s="20" t="s">
        <v>18</v>
      </c>
      <c r="H138" s="18" t="s">
        <v>19</v>
      </c>
      <c r="I138" s="19" t="s">
        <v>20</v>
      </c>
      <c r="J138" s="11">
        <v>4500</v>
      </c>
      <c r="K138" s="11">
        <v>12</v>
      </c>
      <c r="L138" s="11">
        <v>1</v>
      </c>
      <c r="M138" s="22">
        <v>450000</v>
      </c>
      <c r="N138" s="19" t="s">
        <v>614</v>
      </c>
      <c r="O138" s="23"/>
      <c r="P138" s="19" t="s">
        <v>159</v>
      </c>
      <c r="Q138" s="1">
        <v>4649</v>
      </c>
      <c r="R138" s="1">
        <v>4121</v>
      </c>
      <c r="S138" s="1">
        <v>8704</v>
      </c>
      <c r="T138" s="1">
        <v>2016</v>
      </c>
      <c r="U138" s="2">
        <f t="shared" si="4"/>
        <v>0.53412224264705888</v>
      </c>
      <c r="V138" s="2">
        <f t="shared" si="5"/>
        <v>0.5170036764705882</v>
      </c>
      <c r="W138" s="2">
        <f>IF(T138&gt;2011,U138-V138,"")</f>
        <v>1.7118566176470673E-2</v>
      </c>
      <c r="X138" s="10" t="s">
        <v>1042</v>
      </c>
    </row>
    <row r="139" spans="1:25" ht="22.5" hidden="1" customHeight="1" x14ac:dyDescent="0.2">
      <c r="A139" s="18">
        <v>155</v>
      </c>
      <c r="B139" s="19" t="s">
        <v>550</v>
      </c>
      <c r="C139" s="20" t="s">
        <v>15</v>
      </c>
      <c r="D139" s="21">
        <v>42654.404861111107</v>
      </c>
      <c r="E139" s="11" t="s">
        <v>551</v>
      </c>
      <c r="F139" s="20" t="s">
        <v>17</v>
      </c>
      <c r="G139" s="20" t="s">
        <v>18</v>
      </c>
      <c r="H139" s="18" t="s">
        <v>19</v>
      </c>
      <c r="I139" s="19" t="s">
        <v>20</v>
      </c>
      <c r="J139" s="11">
        <v>3500</v>
      </c>
      <c r="K139" s="11">
        <v>25</v>
      </c>
      <c r="L139" s="11">
        <v>2</v>
      </c>
      <c r="M139" s="22">
        <v>328965</v>
      </c>
      <c r="N139" s="19" t="s">
        <v>552</v>
      </c>
      <c r="O139" s="23"/>
      <c r="P139" s="19" t="s">
        <v>553</v>
      </c>
      <c r="Q139" s="1">
        <v>0</v>
      </c>
      <c r="R139" s="1">
        <v>0</v>
      </c>
      <c r="S139" s="1">
        <v>7800</v>
      </c>
      <c r="T139" s="1">
        <v>0</v>
      </c>
      <c r="U139" s="2">
        <f t="shared" si="4"/>
        <v>0</v>
      </c>
      <c r="V139" s="2">
        <f t="shared" si="5"/>
        <v>0.44871794871794873</v>
      </c>
      <c r="W139" s="2"/>
      <c r="X139" s="10" t="s">
        <v>1042</v>
      </c>
      <c r="Y139" s="3"/>
    </row>
    <row r="140" spans="1:25" ht="22.5" hidden="1" customHeight="1" x14ac:dyDescent="0.2">
      <c r="A140" s="18">
        <v>26</v>
      </c>
      <c r="B140" s="19" t="s">
        <v>111</v>
      </c>
      <c r="C140" s="20" t="s">
        <v>15</v>
      </c>
      <c r="D140" s="21">
        <v>41600.486805555556</v>
      </c>
      <c r="E140" s="11" t="s">
        <v>112</v>
      </c>
      <c r="F140" s="20" t="s">
        <v>17</v>
      </c>
      <c r="G140" s="20" t="s">
        <v>18</v>
      </c>
      <c r="H140" s="18" t="s">
        <v>19</v>
      </c>
      <c r="I140" s="19" t="s">
        <v>20</v>
      </c>
      <c r="J140" s="11">
        <v>4900</v>
      </c>
      <c r="K140" s="11">
        <v>25</v>
      </c>
      <c r="L140" s="11">
        <v>2</v>
      </c>
      <c r="M140" s="22">
        <v>490000</v>
      </c>
      <c r="N140" s="19" t="s">
        <v>113</v>
      </c>
      <c r="O140" s="23"/>
      <c r="P140" s="19" t="s">
        <v>53</v>
      </c>
      <c r="Q140" s="1">
        <v>5399</v>
      </c>
      <c r="R140" s="1">
        <v>3942</v>
      </c>
      <c r="S140" s="1">
        <v>10000</v>
      </c>
      <c r="T140" s="1">
        <v>2015</v>
      </c>
      <c r="U140" s="2">
        <f t="shared" si="4"/>
        <v>0.53990000000000005</v>
      </c>
      <c r="V140" s="2">
        <f t="shared" si="5"/>
        <v>0.49</v>
      </c>
      <c r="W140" s="2">
        <f>IF(T140&gt;2011,U140-V140,"")</f>
        <v>4.9900000000000055E-2</v>
      </c>
      <c r="X140" s="10" t="s">
        <v>1042</v>
      </c>
    </row>
    <row r="141" spans="1:25" ht="22.5" hidden="1" customHeight="1" x14ac:dyDescent="0.2">
      <c r="A141" s="18">
        <v>222</v>
      </c>
      <c r="B141" s="19" t="s">
        <v>767</v>
      </c>
      <c r="C141" s="20" t="s">
        <v>15</v>
      </c>
      <c r="D141" s="21">
        <v>42391.338194444441</v>
      </c>
      <c r="E141" s="11" t="s">
        <v>768</v>
      </c>
      <c r="F141" s="20" t="s">
        <v>17</v>
      </c>
      <c r="G141" s="20" t="s">
        <v>18</v>
      </c>
      <c r="H141" s="18" t="s">
        <v>19</v>
      </c>
      <c r="I141" s="19" t="s">
        <v>64</v>
      </c>
      <c r="J141" s="11">
        <v>6200</v>
      </c>
      <c r="K141" s="11">
        <v>26</v>
      </c>
      <c r="L141" s="11">
        <v>2</v>
      </c>
      <c r="M141" s="22">
        <v>550000</v>
      </c>
      <c r="N141" s="19" t="s">
        <v>765</v>
      </c>
      <c r="O141" s="23"/>
      <c r="P141" s="19" t="s">
        <v>766</v>
      </c>
      <c r="Q141" s="1">
        <v>2845</v>
      </c>
      <c r="R141" s="1">
        <v>2845</v>
      </c>
      <c r="S141" s="1">
        <v>13866</v>
      </c>
      <c r="T141" s="1">
        <v>2017</v>
      </c>
      <c r="U141" s="2">
        <f t="shared" si="4"/>
        <v>0.20517813356411366</v>
      </c>
      <c r="V141" s="2">
        <f t="shared" si="5"/>
        <v>0.44713688158084525</v>
      </c>
      <c r="W141" s="2"/>
      <c r="X141" s="10" t="s">
        <v>1043</v>
      </c>
      <c r="Y141" s="3"/>
    </row>
    <row r="142" spans="1:25" ht="22.5" hidden="1" customHeight="1" x14ac:dyDescent="0.2">
      <c r="A142" s="18">
        <v>221</v>
      </c>
      <c r="B142" s="19" t="s">
        <v>763</v>
      </c>
      <c r="C142" s="20" t="s">
        <v>15</v>
      </c>
      <c r="D142" s="21">
        <v>42391.338888888888</v>
      </c>
      <c r="E142" s="11" t="s">
        <v>764</v>
      </c>
      <c r="F142" s="20" t="s">
        <v>17</v>
      </c>
      <c r="G142" s="20" t="s">
        <v>18</v>
      </c>
      <c r="H142" s="18" t="s">
        <v>19</v>
      </c>
      <c r="I142" s="19" t="s">
        <v>64</v>
      </c>
      <c r="J142" s="11">
        <v>6200</v>
      </c>
      <c r="K142" s="11">
        <v>26</v>
      </c>
      <c r="L142" s="11">
        <v>2</v>
      </c>
      <c r="M142" s="22">
        <v>550000</v>
      </c>
      <c r="N142" s="19" t="s">
        <v>765</v>
      </c>
      <c r="O142" s="23"/>
      <c r="P142" s="19" t="s">
        <v>766</v>
      </c>
      <c r="Q142" s="1">
        <v>2845</v>
      </c>
      <c r="R142" s="1">
        <v>2845</v>
      </c>
      <c r="S142" s="1">
        <v>13866</v>
      </c>
      <c r="T142" s="1">
        <v>2017</v>
      </c>
      <c r="U142" s="2">
        <f t="shared" si="4"/>
        <v>0.20517813356411366</v>
      </c>
      <c r="V142" s="2">
        <f t="shared" si="5"/>
        <v>0.44713688158084525</v>
      </c>
      <c r="W142" s="2"/>
      <c r="X142" s="10" t="s">
        <v>1043</v>
      </c>
      <c r="Y142" s="3"/>
    </row>
    <row r="143" spans="1:25" ht="22.5" hidden="1" customHeight="1" x14ac:dyDescent="0.2">
      <c r="A143" s="18">
        <v>245</v>
      </c>
      <c r="B143" s="19" t="s">
        <v>846</v>
      </c>
      <c r="C143" s="20" t="s">
        <v>15</v>
      </c>
      <c r="D143" s="21">
        <v>42607.411805555552</v>
      </c>
      <c r="E143" s="11" t="s">
        <v>847</v>
      </c>
      <c r="F143" s="20" t="s">
        <v>17</v>
      </c>
      <c r="G143" s="20" t="s">
        <v>18</v>
      </c>
      <c r="H143" s="18" t="s">
        <v>19</v>
      </c>
      <c r="I143" s="19" t="s">
        <v>64</v>
      </c>
      <c r="J143" s="11">
        <v>5147</v>
      </c>
      <c r="K143" s="11">
        <v>28</v>
      </c>
      <c r="L143" s="11">
        <v>2</v>
      </c>
      <c r="M143" s="22">
        <v>649375</v>
      </c>
      <c r="N143" s="19" t="s">
        <v>848</v>
      </c>
      <c r="O143" s="23"/>
      <c r="P143" s="19" t="s">
        <v>849</v>
      </c>
      <c r="Q143" s="1">
        <v>0</v>
      </c>
      <c r="R143" s="1">
        <v>0</v>
      </c>
      <c r="S143" s="1">
        <v>11475</v>
      </c>
      <c r="T143" s="1">
        <v>9999</v>
      </c>
      <c r="U143" s="2">
        <f t="shared" si="4"/>
        <v>0</v>
      </c>
      <c r="V143" s="2">
        <f t="shared" si="5"/>
        <v>0.44854030501089326</v>
      </c>
      <c r="W143" s="2"/>
      <c r="X143" s="10" t="s">
        <v>1043</v>
      </c>
      <c r="Y143" s="3"/>
    </row>
    <row r="144" spans="1:25" ht="22.5" hidden="1" customHeight="1" x14ac:dyDescent="0.2">
      <c r="A144" s="18">
        <v>43</v>
      </c>
      <c r="B144" s="19" t="s">
        <v>172</v>
      </c>
      <c r="C144" s="20" t="s">
        <v>15</v>
      </c>
      <c r="D144" s="21">
        <v>41409.455555555556</v>
      </c>
      <c r="E144" s="11" t="s">
        <v>173</v>
      </c>
      <c r="F144" s="20" t="s">
        <v>17</v>
      </c>
      <c r="G144" s="20" t="s">
        <v>18</v>
      </c>
      <c r="H144" s="18" t="s">
        <v>19</v>
      </c>
      <c r="I144" s="19" t="s">
        <v>20</v>
      </c>
      <c r="J144" s="11">
        <v>4111</v>
      </c>
      <c r="K144" s="11">
        <v>14</v>
      </c>
      <c r="L144" s="11">
        <v>1</v>
      </c>
      <c r="M144" s="22">
        <v>500000</v>
      </c>
      <c r="N144" s="19" t="s">
        <v>174</v>
      </c>
      <c r="O144" s="23"/>
      <c r="P144" s="19" t="s">
        <v>175</v>
      </c>
      <c r="Q144" s="1">
        <v>4892</v>
      </c>
      <c r="R144" s="1">
        <v>3949</v>
      </c>
      <c r="S144" s="1">
        <v>9000</v>
      </c>
      <c r="T144" s="1">
        <v>2012</v>
      </c>
      <c r="U144" s="2">
        <f t="shared" si="4"/>
        <v>0.54355555555555557</v>
      </c>
      <c r="V144" s="2">
        <f t="shared" si="5"/>
        <v>0.45677777777777778</v>
      </c>
      <c r="W144" s="2">
        <f>IF(T144&gt;2011,U144-V144,"")</f>
        <v>8.6777777777777787E-2</v>
      </c>
      <c r="X144" s="10" t="s">
        <v>1042</v>
      </c>
    </row>
    <row r="145" spans="1:25" ht="22.5" hidden="1" customHeight="1" x14ac:dyDescent="0.2">
      <c r="A145" s="18">
        <v>81</v>
      </c>
      <c r="B145" s="19" t="s">
        <v>307</v>
      </c>
      <c r="C145" s="20" t="s">
        <v>15</v>
      </c>
      <c r="D145" s="21">
        <v>42202.40625</v>
      </c>
      <c r="E145" s="11" t="s">
        <v>308</v>
      </c>
      <c r="F145" s="20" t="s">
        <v>17</v>
      </c>
      <c r="G145" s="20" t="s">
        <v>18</v>
      </c>
      <c r="H145" s="18" t="s">
        <v>19</v>
      </c>
      <c r="I145" s="19" t="s">
        <v>20</v>
      </c>
      <c r="J145" s="11">
        <v>1760</v>
      </c>
      <c r="K145" s="11">
        <v>9</v>
      </c>
      <c r="L145" s="11">
        <v>1</v>
      </c>
      <c r="M145" s="22">
        <v>143000</v>
      </c>
      <c r="N145" s="19" t="s">
        <v>309</v>
      </c>
      <c r="O145" s="23"/>
      <c r="P145" s="19" t="s">
        <v>306</v>
      </c>
      <c r="Q145" s="1">
        <v>0</v>
      </c>
      <c r="R145" s="1">
        <v>0</v>
      </c>
      <c r="S145" s="1">
        <v>3900</v>
      </c>
      <c r="T145" s="1">
        <v>0</v>
      </c>
      <c r="U145" s="2">
        <f t="shared" si="4"/>
        <v>0</v>
      </c>
      <c r="V145" s="2">
        <f t="shared" si="5"/>
        <v>0.45128205128205129</v>
      </c>
      <c r="W145" s="2"/>
      <c r="X145" s="10" t="s">
        <v>1042</v>
      </c>
      <c r="Y145" s="3"/>
    </row>
    <row r="146" spans="1:25" ht="22.5" hidden="1" customHeight="1" x14ac:dyDescent="0.2">
      <c r="A146" s="18">
        <v>80</v>
      </c>
      <c r="B146" s="19" t="s">
        <v>303</v>
      </c>
      <c r="C146" s="20" t="s">
        <v>15</v>
      </c>
      <c r="D146" s="21">
        <v>42206.385416666664</v>
      </c>
      <c r="E146" s="11" t="s">
        <v>304</v>
      </c>
      <c r="F146" s="20" t="s">
        <v>17</v>
      </c>
      <c r="G146" s="20" t="s">
        <v>18</v>
      </c>
      <c r="H146" s="18" t="s">
        <v>19</v>
      </c>
      <c r="I146" s="19" t="s">
        <v>20</v>
      </c>
      <c r="J146" s="11">
        <v>2037</v>
      </c>
      <c r="K146" s="11">
        <v>9</v>
      </c>
      <c r="L146" s="11">
        <v>1</v>
      </c>
      <c r="M146" s="22">
        <v>165507</v>
      </c>
      <c r="N146" s="19" t="s">
        <v>305</v>
      </c>
      <c r="O146" s="23"/>
      <c r="P146" s="19" t="s">
        <v>306</v>
      </c>
      <c r="Q146" s="1">
        <v>0</v>
      </c>
      <c r="R146" s="1">
        <v>0</v>
      </c>
      <c r="S146" s="1">
        <v>4500</v>
      </c>
      <c r="T146" s="1">
        <v>0</v>
      </c>
      <c r="U146" s="2">
        <f t="shared" si="4"/>
        <v>0</v>
      </c>
      <c r="V146" s="2">
        <f t="shared" si="5"/>
        <v>0.45266666666666666</v>
      </c>
      <c r="W146" s="2"/>
      <c r="X146" s="10" t="s">
        <v>1042</v>
      </c>
      <c r="Y146" s="3"/>
    </row>
    <row r="147" spans="1:25" ht="22.5" hidden="1" customHeight="1" x14ac:dyDescent="0.2">
      <c r="A147" s="18">
        <v>137</v>
      </c>
      <c r="B147" s="19" t="s">
        <v>495</v>
      </c>
      <c r="C147" s="20" t="s">
        <v>15</v>
      </c>
      <c r="D147" s="21">
        <v>42249.834027777775</v>
      </c>
      <c r="E147" s="11" t="s">
        <v>496</v>
      </c>
      <c r="F147" s="20" t="s">
        <v>17</v>
      </c>
      <c r="G147" s="20" t="s">
        <v>18</v>
      </c>
      <c r="H147" s="18" t="s">
        <v>19</v>
      </c>
      <c r="I147" s="19" t="s">
        <v>20</v>
      </c>
      <c r="J147" s="11">
        <v>3400</v>
      </c>
      <c r="K147" s="11">
        <v>24</v>
      </c>
      <c r="L147" s="11">
        <v>2</v>
      </c>
      <c r="M147" s="22">
        <v>500000</v>
      </c>
      <c r="N147" s="19" t="s">
        <v>497</v>
      </c>
      <c r="O147" s="23"/>
      <c r="P147" s="19" t="s">
        <v>498</v>
      </c>
      <c r="Q147" s="1">
        <v>4104</v>
      </c>
      <c r="R147" s="1">
        <v>3201</v>
      </c>
      <c r="S147" s="1">
        <v>7500</v>
      </c>
      <c r="T147" s="1">
        <v>2017</v>
      </c>
      <c r="U147" s="2">
        <f t="shared" si="4"/>
        <v>0.54720000000000002</v>
      </c>
      <c r="V147" s="2">
        <f t="shared" si="5"/>
        <v>0.45333333333333331</v>
      </c>
      <c r="W147" s="2">
        <f>IF(T147&gt;2011,U147-V147,"")</f>
        <v>9.3866666666666709E-2</v>
      </c>
      <c r="X147" s="10" t="s">
        <v>1042</v>
      </c>
    </row>
    <row r="148" spans="1:25" ht="22.5" hidden="1" customHeight="1" x14ac:dyDescent="0.2">
      <c r="A148" s="18">
        <v>289</v>
      </c>
      <c r="B148" s="19" t="s">
        <v>987</v>
      </c>
      <c r="C148" s="20" t="s">
        <v>15</v>
      </c>
      <c r="D148" s="21">
        <v>42800.504861111112</v>
      </c>
      <c r="E148" s="11" t="s">
        <v>988</v>
      </c>
      <c r="F148" s="20" t="s">
        <v>17</v>
      </c>
      <c r="G148" s="20" t="s">
        <v>18</v>
      </c>
      <c r="H148" s="18" t="s">
        <v>19</v>
      </c>
      <c r="I148" s="19" t="s">
        <v>64</v>
      </c>
      <c r="J148" s="11">
        <v>3700</v>
      </c>
      <c r="K148" s="11">
        <v>10</v>
      </c>
      <c r="L148" s="11">
        <v>2</v>
      </c>
      <c r="M148" s="22">
        <v>469500</v>
      </c>
      <c r="N148" s="19" t="s">
        <v>989</v>
      </c>
      <c r="O148" s="23"/>
      <c r="P148" s="19" t="s">
        <v>849</v>
      </c>
      <c r="Q148" s="1">
        <v>0</v>
      </c>
      <c r="R148" s="1">
        <v>0</v>
      </c>
      <c r="S148" s="1">
        <v>8150</v>
      </c>
      <c r="T148" s="1">
        <v>0</v>
      </c>
      <c r="U148" s="2">
        <f t="shared" si="4"/>
        <v>0</v>
      </c>
      <c r="V148" s="2">
        <f t="shared" si="5"/>
        <v>0.45398773006134968</v>
      </c>
      <c r="W148" s="2"/>
      <c r="X148" s="10" t="s">
        <v>1043</v>
      </c>
      <c r="Y148" s="3"/>
    </row>
    <row r="149" spans="1:25" ht="22.5" hidden="1" customHeight="1" x14ac:dyDescent="0.2">
      <c r="A149" s="18">
        <v>3</v>
      </c>
      <c r="B149" s="19" t="s">
        <v>27</v>
      </c>
      <c r="C149" s="20" t="s">
        <v>15</v>
      </c>
      <c r="D149" s="21">
        <v>41130.388888888891</v>
      </c>
      <c r="E149" s="11" t="s">
        <v>28</v>
      </c>
      <c r="F149" s="20" t="s">
        <v>17</v>
      </c>
      <c r="G149" s="20" t="s">
        <v>18</v>
      </c>
      <c r="H149" s="18" t="s">
        <v>19</v>
      </c>
      <c r="I149" s="19" t="s">
        <v>20</v>
      </c>
      <c r="J149" s="11">
        <v>4015</v>
      </c>
      <c r="K149" s="11">
        <v>25</v>
      </c>
      <c r="L149" s="11">
        <v>2</v>
      </c>
      <c r="M149" s="22">
        <v>327219</v>
      </c>
      <c r="N149" s="19" t="s">
        <v>29</v>
      </c>
      <c r="O149" s="23"/>
      <c r="P149" s="19" t="s">
        <v>30</v>
      </c>
      <c r="Q149" s="1">
        <v>3838</v>
      </c>
      <c r="R149" s="1"/>
      <c r="S149" s="1">
        <v>7000</v>
      </c>
      <c r="T149" s="1">
        <v>2013</v>
      </c>
      <c r="U149" s="2">
        <f t="shared" si="4"/>
        <v>0.54828571428571427</v>
      </c>
      <c r="V149" s="2">
        <f t="shared" si="5"/>
        <v>0.57357142857142862</v>
      </c>
      <c r="W149" s="2">
        <f>IF(T149&gt;2011,U149-V149,"")</f>
        <v>-2.5285714285714356E-2</v>
      </c>
      <c r="X149" s="10" t="s">
        <v>1042</v>
      </c>
    </row>
    <row r="150" spans="1:25" ht="22.5" hidden="1" customHeight="1" x14ac:dyDescent="0.2">
      <c r="A150" s="18">
        <v>181</v>
      </c>
      <c r="B150" s="19" t="s">
        <v>635</v>
      </c>
      <c r="C150" s="20" t="s">
        <v>15</v>
      </c>
      <c r="D150" s="21">
        <v>42478.461805555555</v>
      </c>
      <c r="E150" s="11" t="s">
        <v>636</v>
      </c>
      <c r="F150" s="20" t="s">
        <v>17</v>
      </c>
      <c r="G150" s="20" t="s">
        <v>18</v>
      </c>
      <c r="H150" s="18" t="s">
        <v>19</v>
      </c>
      <c r="I150" s="19" t="s">
        <v>20</v>
      </c>
      <c r="J150" s="11">
        <v>6000</v>
      </c>
      <c r="K150" s="11">
        <v>1</v>
      </c>
      <c r="L150" s="11">
        <v>2</v>
      </c>
      <c r="M150" s="22">
        <v>800000</v>
      </c>
      <c r="N150" s="19" t="s">
        <v>637</v>
      </c>
      <c r="O150" s="23"/>
      <c r="P150" s="19" t="s">
        <v>132</v>
      </c>
      <c r="Q150" s="1">
        <v>5889</v>
      </c>
      <c r="R150" s="1">
        <v>4460</v>
      </c>
      <c r="S150" s="1">
        <v>10733</v>
      </c>
      <c r="T150" s="1">
        <v>2017</v>
      </c>
      <c r="U150" s="2">
        <f t="shared" si="4"/>
        <v>0.54868163607565457</v>
      </c>
      <c r="V150" s="2">
        <f t="shared" si="5"/>
        <v>0.55902357216062615</v>
      </c>
      <c r="W150" s="2">
        <f>IF(T150&gt;2011,U150-V150,"")</f>
        <v>-1.0341936084971581E-2</v>
      </c>
      <c r="X150" s="10" t="s">
        <v>1042</v>
      </c>
    </row>
    <row r="151" spans="1:25" ht="22.5" hidden="1" customHeight="1" x14ac:dyDescent="0.2">
      <c r="A151" s="18">
        <v>66</v>
      </c>
      <c r="B151" s="19" t="s">
        <v>255</v>
      </c>
      <c r="C151" s="20" t="s">
        <v>15</v>
      </c>
      <c r="D151" s="21">
        <v>41474.767361111109</v>
      </c>
      <c r="E151" s="11" t="s">
        <v>256</v>
      </c>
      <c r="F151" s="20" t="s">
        <v>17</v>
      </c>
      <c r="G151" s="20" t="s">
        <v>18</v>
      </c>
      <c r="H151" s="18" t="s">
        <v>19</v>
      </c>
      <c r="I151" s="19" t="s">
        <v>20</v>
      </c>
      <c r="J151" s="11">
        <v>9698</v>
      </c>
      <c r="K151" s="11">
        <v>1</v>
      </c>
      <c r="L151" s="11">
        <v>1</v>
      </c>
      <c r="M151" s="22">
        <v>800000</v>
      </c>
      <c r="N151" s="19" t="s">
        <v>257</v>
      </c>
      <c r="O151" s="23"/>
      <c r="P151" s="19"/>
      <c r="Q151" s="1">
        <v>9446</v>
      </c>
      <c r="R151" s="1">
        <v>8304</v>
      </c>
      <c r="S151" s="1">
        <v>17170</v>
      </c>
      <c r="T151" s="1">
        <v>2016</v>
      </c>
      <c r="U151" s="2">
        <f t="shared" si="4"/>
        <v>0.55014560279557367</v>
      </c>
      <c r="V151" s="2">
        <f t="shared" si="5"/>
        <v>0.56482236458940016</v>
      </c>
      <c r="W151" s="2">
        <f>IF(T151&gt;2011,U151-V151,"")</f>
        <v>-1.4676761793826487E-2</v>
      </c>
      <c r="X151" s="10" t="s">
        <v>1042</v>
      </c>
    </row>
    <row r="152" spans="1:25" ht="22.5" hidden="1" customHeight="1" x14ac:dyDescent="0.2">
      <c r="A152" s="18">
        <v>275</v>
      </c>
      <c r="B152" s="19" t="s">
        <v>946</v>
      </c>
      <c r="C152" s="20" t="s">
        <v>15</v>
      </c>
      <c r="D152" s="21">
        <v>43034.62777777778</v>
      </c>
      <c r="E152" s="11" t="s">
        <v>947</v>
      </c>
      <c r="F152" s="20" t="s">
        <v>17</v>
      </c>
      <c r="G152" s="20" t="s">
        <v>18</v>
      </c>
      <c r="H152" s="18" t="s">
        <v>19</v>
      </c>
      <c r="I152" s="19" t="s">
        <v>20</v>
      </c>
      <c r="J152" s="11">
        <v>3000</v>
      </c>
      <c r="K152" s="11">
        <v>25</v>
      </c>
      <c r="L152" s="11">
        <v>2</v>
      </c>
      <c r="M152" s="22">
        <v>650000</v>
      </c>
      <c r="N152" s="19" t="s">
        <v>948</v>
      </c>
      <c r="O152" s="23"/>
      <c r="P152" s="19" t="s">
        <v>30</v>
      </c>
      <c r="Q152" s="1">
        <v>0</v>
      </c>
      <c r="R152" s="1">
        <v>0</v>
      </c>
      <c r="S152" s="1">
        <v>6515</v>
      </c>
      <c r="T152" s="1">
        <v>0</v>
      </c>
      <c r="U152" s="2">
        <f t="shared" si="4"/>
        <v>0</v>
      </c>
      <c r="V152" s="2">
        <f t="shared" si="5"/>
        <v>0.46047582501918649</v>
      </c>
      <c r="W152" s="2"/>
      <c r="X152" s="10" t="s">
        <v>1042</v>
      </c>
      <c r="Y152" s="3"/>
    </row>
    <row r="153" spans="1:25" ht="22.5" hidden="1" customHeight="1" x14ac:dyDescent="0.2">
      <c r="A153" s="18">
        <v>253</v>
      </c>
      <c r="B153" s="19" t="s">
        <v>874</v>
      </c>
      <c r="C153" s="20" t="s">
        <v>15</v>
      </c>
      <c r="D153" s="21">
        <v>43195.433333333334</v>
      </c>
      <c r="E153" s="11" t="s">
        <v>875</v>
      </c>
      <c r="F153" s="20" t="s">
        <v>17</v>
      </c>
      <c r="G153" s="20" t="s">
        <v>18</v>
      </c>
      <c r="H153" s="18" t="s">
        <v>19</v>
      </c>
      <c r="I153" s="19" t="s">
        <v>20</v>
      </c>
      <c r="J153" s="11">
        <v>5000</v>
      </c>
      <c r="K153" s="11">
        <v>15</v>
      </c>
      <c r="L153" s="11">
        <v>1</v>
      </c>
      <c r="M153" s="22">
        <v>750000</v>
      </c>
      <c r="N153" s="19" t="s">
        <v>876</v>
      </c>
      <c r="O153" s="23"/>
      <c r="P153" s="19" t="s">
        <v>877</v>
      </c>
      <c r="Q153" s="1">
        <v>1388</v>
      </c>
      <c r="R153" s="1">
        <v>1034</v>
      </c>
      <c r="S153" s="1">
        <v>10836</v>
      </c>
      <c r="T153" s="1">
        <v>1950</v>
      </c>
      <c r="U153" s="2">
        <f t="shared" si="4"/>
        <v>0.12809154669619785</v>
      </c>
      <c r="V153" s="2">
        <f t="shared" si="5"/>
        <v>0.46142488002953119</v>
      </c>
      <c r="W153" s="2"/>
      <c r="X153" s="10" t="s">
        <v>1042</v>
      </c>
      <c r="Y153" s="3"/>
    </row>
    <row r="154" spans="1:25" ht="22.5" hidden="1" customHeight="1" x14ac:dyDescent="0.2">
      <c r="A154" s="18">
        <v>130</v>
      </c>
      <c r="B154" s="19" t="s">
        <v>472</v>
      </c>
      <c r="C154" s="20" t="s">
        <v>15</v>
      </c>
      <c r="D154" s="21">
        <v>42285.74722222222</v>
      </c>
      <c r="E154" s="11" t="s">
        <v>473</v>
      </c>
      <c r="F154" s="20" t="s">
        <v>17</v>
      </c>
      <c r="G154" s="20" t="s">
        <v>18</v>
      </c>
      <c r="H154" s="18" t="s">
        <v>19</v>
      </c>
      <c r="I154" s="19" t="s">
        <v>20</v>
      </c>
      <c r="J154" s="11">
        <v>4139</v>
      </c>
      <c r="K154" s="11">
        <v>23</v>
      </c>
      <c r="L154" s="11">
        <v>2</v>
      </c>
      <c r="M154" s="22">
        <v>517375</v>
      </c>
      <c r="N154" s="19" t="s">
        <v>474</v>
      </c>
      <c r="O154" s="23"/>
      <c r="P154" s="19"/>
      <c r="Q154" s="1">
        <v>0</v>
      </c>
      <c r="R154" s="1">
        <v>0</v>
      </c>
      <c r="S154" s="1">
        <v>8846</v>
      </c>
      <c r="T154" s="1">
        <v>0</v>
      </c>
      <c r="U154" s="2">
        <f t="shared" si="4"/>
        <v>0</v>
      </c>
      <c r="V154" s="2">
        <f t="shared" si="5"/>
        <v>0.46789509382771877</v>
      </c>
      <c r="W154" s="2"/>
      <c r="X154" s="10" t="s">
        <v>1042</v>
      </c>
      <c r="Y154" s="3"/>
    </row>
    <row r="155" spans="1:25" ht="22.5" hidden="1" customHeight="1" x14ac:dyDescent="0.2">
      <c r="A155" s="18">
        <v>206</v>
      </c>
      <c r="B155" s="19" t="s">
        <v>719</v>
      </c>
      <c r="C155" s="20" t="s">
        <v>15</v>
      </c>
      <c r="D155" s="21">
        <v>42551.634027777778</v>
      </c>
      <c r="E155" s="11" t="s">
        <v>720</v>
      </c>
      <c r="F155" s="20" t="s">
        <v>17</v>
      </c>
      <c r="G155" s="20" t="s">
        <v>18</v>
      </c>
      <c r="H155" s="18" t="s">
        <v>19</v>
      </c>
      <c r="I155" s="19" t="s">
        <v>20</v>
      </c>
      <c r="J155" s="11">
        <v>3295</v>
      </c>
      <c r="K155" s="11">
        <v>1</v>
      </c>
      <c r="L155" s="11">
        <v>1</v>
      </c>
      <c r="M155" s="22">
        <v>575000</v>
      </c>
      <c r="N155" s="19" t="s">
        <v>721</v>
      </c>
      <c r="O155" s="23"/>
      <c r="P155" s="19" t="s">
        <v>722</v>
      </c>
      <c r="Q155" s="1">
        <v>0</v>
      </c>
      <c r="R155" s="1">
        <v>0</v>
      </c>
      <c r="S155" s="1">
        <v>7000</v>
      </c>
      <c r="T155" s="1">
        <v>0</v>
      </c>
      <c r="U155" s="2">
        <f t="shared" si="4"/>
        <v>0</v>
      </c>
      <c r="V155" s="2">
        <f t="shared" si="5"/>
        <v>0.4707142857142857</v>
      </c>
      <c r="W155" s="2"/>
      <c r="X155" s="10" t="s">
        <v>1042</v>
      </c>
      <c r="Y155" s="3"/>
    </row>
    <row r="156" spans="1:25" ht="22.5" hidden="1" customHeight="1" x14ac:dyDescent="0.2">
      <c r="A156" s="18">
        <v>116</v>
      </c>
      <c r="B156" s="19" t="s">
        <v>427</v>
      </c>
      <c r="C156" s="20" t="s">
        <v>15</v>
      </c>
      <c r="D156" s="21">
        <v>42124.661111111112</v>
      </c>
      <c r="E156" s="11" t="s">
        <v>428</v>
      </c>
      <c r="F156" s="20" t="s">
        <v>17</v>
      </c>
      <c r="G156" s="20" t="s">
        <v>18</v>
      </c>
      <c r="H156" s="18" t="s">
        <v>19</v>
      </c>
      <c r="I156" s="19" t="s">
        <v>20</v>
      </c>
      <c r="J156" s="11">
        <v>4370</v>
      </c>
      <c r="K156" s="11">
        <v>24</v>
      </c>
      <c r="L156" s="11">
        <v>2</v>
      </c>
      <c r="M156" s="22">
        <v>700000</v>
      </c>
      <c r="N156" s="19" t="s">
        <v>429</v>
      </c>
      <c r="O156" s="23"/>
      <c r="P156" s="19" t="s">
        <v>132</v>
      </c>
      <c r="Q156" s="1">
        <v>5324</v>
      </c>
      <c r="R156" s="1">
        <v>4061</v>
      </c>
      <c r="S156" s="1">
        <v>9605</v>
      </c>
      <c r="T156" s="1">
        <v>2015</v>
      </c>
      <c r="U156" s="2">
        <f t="shared" si="4"/>
        <v>0.55429463820926606</v>
      </c>
      <c r="V156" s="2">
        <f t="shared" si="5"/>
        <v>0.45497136907860491</v>
      </c>
      <c r="W156" s="2">
        <f>IF(T156&gt;2011,U156-V156,"")</f>
        <v>9.932326913066114E-2</v>
      </c>
      <c r="X156" s="10" t="s">
        <v>1042</v>
      </c>
    </row>
    <row r="157" spans="1:25" ht="22.5" hidden="1" customHeight="1" x14ac:dyDescent="0.2">
      <c r="A157" s="18">
        <v>244</v>
      </c>
      <c r="B157" s="19" t="s">
        <v>842</v>
      </c>
      <c r="C157" s="20" t="s">
        <v>15</v>
      </c>
      <c r="D157" s="21">
        <v>42629.497916666667</v>
      </c>
      <c r="E157" s="11" t="s">
        <v>843</v>
      </c>
      <c r="F157" s="20" t="s">
        <v>17</v>
      </c>
      <c r="G157" s="20" t="s">
        <v>18</v>
      </c>
      <c r="H157" s="18" t="s">
        <v>19</v>
      </c>
      <c r="I157" s="19" t="s">
        <v>20</v>
      </c>
      <c r="J157" s="11">
        <v>4152</v>
      </c>
      <c r="K157" s="11">
        <v>22</v>
      </c>
      <c r="L157" s="11">
        <v>2</v>
      </c>
      <c r="M157" s="22">
        <v>521000</v>
      </c>
      <c r="N157" s="19" t="s">
        <v>844</v>
      </c>
      <c r="O157" s="23"/>
      <c r="P157" s="19" t="s">
        <v>845</v>
      </c>
      <c r="Q157" s="1">
        <v>4322</v>
      </c>
      <c r="R157" s="1">
        <v>3390</v>
      </c>
      <c r="S157" s="1">
        <v>7790</v>
      </c>
      <c r="T157" s="1">
        <v>2017</v>
      </c>
      <c r="U157" s="2">
        <f t="shared" si="4"/>
        <v>0.55481386392811294</v>
      </c>
      <c r="V157" s="2">
        <f t="shared" si="5"/>
        <v>0.53299101412066752</v>
      </c>
      <c r="W157" s="2">
        <f>IF(T157&gt;2011,U157-V157,"")</f>
        <v>2.1822849807445421E-2</v>
      </c>
      <c r="X157" s="10" t="s">
        <v>1042</v>
      </c>
    </row>
    <row r="158" spans="1:25" ht="22.5" hidden="1" customHeight="1" x14ac:dyDescent="0.2">
      <c r="A158" s="18">
        <v>117</v>
      </c>
      <c r="B158" s="19" t="s">
        <v>430</v>
      </c>
      <c r="C158" s="20" t="s">
        <v>15</v>
      </c>
      <c r="D158" s="21">
        <v>42635.513888888891</v>
      </c>
      <c r="E158" s="11" t="s">
        <v>431</v>
      </c>
      <c r="F158" s="20" t="s">
        <v>17</v>
      </c>
      <c r="G158" s="20" t="s">
        <v>18</v>
      </c>
      <c r="H158" s="18" t="s">
        <v>19</v>
      </c>
      <c r="I158" s="19" t="s">
        <v>20</v>
      </c>
      <c r="J158" s="11">
        <v>2384</v>
      </c>
      <c r="K158" s="11">
        <v>21</v>
      </c>
      <c r="L158" s="11">
        <v>2</v>
      </c>
      <c r="M158" s="22">
        <v>193700</v>
      </c>
      <c r="N158" s="19" t="s">
        <v>432</v>
      </c>
      <c r="O158" s="23"/>
      <c r="P158" s="19" t="s">
        <v>433</v>
      </c>
      <c r="Q158" s="1">
        <v>0</v>
      </c>
      <c r="R158" s="1">
        <v>0</v>
      </c>
      <c r="S158" s="1">
        <v>5000</v>
      </c>
      <c r="T158" s="1">
        <v>0</v>
      </c>
      <c r="U158" s="2">
        <f t="shared" si="4"/>
        <v>0</v>
      </c>
      <c r="V158" s="2">
        <f t="shared" si="5"/>
        <v>0.4768</v>
      </c>
      <c r="W158" s="2"/>
      <c r="X158" s="10" t="s">
        <v>1042</v>
      </c>
      <c r="Y158" s="3"/>
    </row>
    <row r="159" spans="1:25" ht="22.5" hidden="1" customHeight="1" x14ac:dyDescent="0.2">
      <c r="A159" s="18">
        <v>234</v>
      </c>
      <c r="B159" s="19" t="s">
        <v>806</v>
      </c>
      <c r="C159" s="20" t="s">
        <v>15</v>
      </c>
      <c r="D159" s="21">
        <v>42514.380555555552</v>
      </c>
      <c r="E159" s="11" t="s">
        <v>807</v>
      </c>
      <c r="F159" s="20" t="s">
        <v>17</v>
      </c>
      <c r="G159" s="20" t="s">
        <v>18</v>
      </c>
      <c r="H159" s="18" t="s">
        <v>19</v>
      </c>
      <c r="I159" s="19" t="s">
        <v>20</v>
      </c>
      <c r="J159" s="11">
        <v>3056</v>
      </c>
      <c r="K159" s="11">
        <v>12</v>
      </c>
      <c r="L159" s="11">
        <v>1</v>
      </c>
      <c r="M159" s="22">
        <v>450000</v>
      </c>
      <c r="N159" s="19" t="s">
        <v>808</v>
      </c>
      <c r="O159" s="23"/>
      <c r="P159" s="19" t="s">
        <v>809</v>
      </c>
      <c r="Q159" s="1">
        <v>4455</v>
      </c>
      <c r="R159" s="1">
        <v>3080</v>
      </c>
      <c r="S159" s="1">
        <v>8023</v>
      </c>
      <c r="T159" s="1">
        <v>2017</v>
      </c>
      <c r="U159" s="2">
        <f t="shared" si="4"/>
        <v>0.55527857409946402</v>
      </c>
      <c r="V159" s="2">
        <f t="shared" si="5"/>
        <v>0.380904898417051</v>
      </c>
      <c r="W159" s="2">
        <f>IF(T159&gt;2011,U159-V159,"")</f>
        <v>0.17437367568241302</v>
      </c>
      <c r="X159" s="10" t="s">
        <v>1042</v>
      </c>
    </row>
    <row r="160" spans="1:25" ht="22.5" hidden="1" customHeight="1" x14ac:dyDescent="0.2">
      <c r="A160" s="18">
        <v>219</v>
      </c>
      <c r="B160" s="19" t="s">
        <v>757</v>
      </c>
      <c r="C160" s="20" t="s">
        <v>15</v>
      </c>
      <c r="D160" s="21">
        <v>43147.544444444444</v>
      </c>
      <c r="E160" s="11" t="s">
        <v>758</v>
      </c>
      <c r="F160" s="20" t="s">
        <v>17</v>
      </c>
      <c r="G160" s="20" t="s">
        <v>18</v>
      </c>
      <c r="H160" s="18" t="s">
        <v>19</v>
      </c>
      <c r="I160" s="19" t="s">
        <v>64</v>
      </c>
      <c r="J160" s="11">
        <v>3384</v>
      </c>
      <c r="K160" s="11">
        <v>26</v>
      </c>
      <c r="L160" s="11">
        <v>2</v>
      </c>
      <c r="M160" s="22">
        <v>423000</v>
      </c>
      <c r="N160" s="19" t="s">
        <v>759</v>
      </c>
      <c r="O160" s="23"/>
      <c r="P160" s="19" t="s">
        <v>88</v>
      </c>
      <c r="Q160" s="1">
        <v>0</v>
      </c>
      <c r="R160" s="1">
        <v>0</v>
      </c>
      <c r="S160" s="1">
        <v>7000</v>
      </c>
      <c r="T160" s="1">
        <v>0</v>
      </c>
      <c r="U160" s="2">
        <f t="shared" si="4"/>
        <v>0</v>
      </c>
      <c r="V160" s="2">
        <f t="shared" si="5"/>
        <v>0.48342857142857143</v>
      </c>
      <c r="W160" s="2"/>
      <c r="X160" s="10" t="s">
        <v>1043</v>
      </c>
      <c r="Y160" s="3"/>
    </row>
    <row r="161" spans="1:25" ht="22.5" hidden="1" customHeight="1" x14ac:dyDescent="0.2">
      <c r="A161" s="18">
        <v>132</v>
      </c>
      <c r="B161" s="19" t="s">
        <v>478</v>
      </c>
      <c r="C161" s="20" t="s">
        <v>15</v>
      </c>
      <c r="D161" s="21">
        <v>41900.353472222218</v>
      </c>
      <c r="E161" s="11" t="s">
        <v>479</v>
      </c>
      <c r="F161" s="20" t="s">
        <v>17</v>
      </c>
      <c r="G161" s="20" t="s">
        <v>18</v>
      </c>
      <c r="H161" s="18" t="s">
        <v>19</v>
      </c>
      <c r="I161" s="19" t="s">
        <v>20</v>
      </c>
      <c r="J161" s="11">
        <v>2890</v>
      </c>
      <c r="K161" s="11">
        <v>23</v>
      </c>
      <c r="L161" s="11">
        <v>2</v>
      </c>
      <c r="M161" s="22">
        <v>400000</v>
      </c>
      <c r="N161" s="19" t="s">
        <v>480</v>
      </c>
      <c r="O161" s="23"/>
      <c r="P161" s="19" t="s">
        <v>481</v>
      </c>
      <c r="Q161" s="1">
        <v>3122</v>
      </c>
      <c r="R161" s="1">
        <v>2625</v>
      </c>
      <c r="S161" s="1">
        <v>5580</v>
      </c>
      <c r="T161" s="1">
        <v>2015</v>
      </c>
      <c r="U161" s="2">
        <f t="shared" si="4"/>
        <v>0.55949820788530469</v>
      </c>
      <c r="V161" s="2">
        <f t="shared" si="5"/>
        <v>0.51792114695340496</v>
      </c>
      <c r="W161" s="2">
        <f>IF(T161&gt;2011,U161-V161,"")</f>
        <v>4.1577060931899723E-2</v>
      </c>
      <c r="X161" s="10" t="s">
        <v>1042</v>
      </c>
    </row>
    <row r="162" spans="1:25" ht="22.5" hidden="1" customHeight="1" x14ac:dyDescent="0.2">
      <c r="A162" s="18">
        <v>36</v>
      </c>
      <c r="B162" s="19" t="s">
        <v>144</v>
      </c>
      <c r="C162" s="20" t="s">
        <v>15</v>
      </c>
      <c r="D162" s="21">
        <v>41668.527777777774</v>
      </c>
      <c r="E162" s="11" t="s">
        <v>145</v>
      </c>
      <c r="F162" s="20" t="s">
        <v>17</v>
      </c>
      <c r="G162" s="20" t="s">
        <v>18</v>
      </c>
      <c r="H162" s="18" t="s">
        <v>19</v>
      </c>
      <c r="I162" s="19" t="s">
        <v>20</v>
      </c>
      <c r="J162" s="11">
        <v>2700</v>
      </c>
      <c r="K162" s="11">
        <v>25</v>
      </c>
      <c r="L162" s="11">
        <v>2</v>
      </c>
      <c r="M162" s="22">
        <v>219375</v>
      </c>
      <c r="N162" s="19" t="s">
        <v>146</v>
      </c>
      <c r="O162" s="23"/>
      <c r="P162" s="19" t="s">
        <v>147</v>
      </c>
      <c r="Q162" s="1">
        <v>3119</v>
      </c>
      <c r="R162" s="1">
        <v>2769</v>
      </c>
      <c r="S162" s="1">
        <v>5500</v>
      </c>
      <c r="T162" s="1">
        <v>2017</v>
      </c>
      <c r="U162" s="2">
        <f t="shared" si="4"/>
        <v>0.56709090909090909</v>
      </c>
      <c r="V162" s="2">
        <f t="shared" si="5"/>
        <v>0.49090909090909091</v>
      </c>
      <c r="W162" s="2">
        <f>IF(T162&gt;2011,U162-V162,"")</f>
        <v>7.6181818181818184E-2</v>
      </c>
      <c r="X162" s="10" t="s">
        <v>1042</v>
      </c>
    </row>
    <row r="163" spans="1:25" ht="22.5" hidden="1" customHeight="1" x14ac:dyDescent="0.2">
      <c r="A163" s="18">
        <v>280</v>
      </c>
      <c r="B163" s="19" t="s">
        <v>963</v>
      </c>
      <c r="C163" s="20" t="s">
        <v>15</v>
      </c>
      <c r="D163" s="21">
        <v>42796.597222222219</v>
      </c>
      <c r="E163" s="11" t="s">
        <v>964</v>
      </c>
      <c r="F163" s="20" t="s">
        <v>17</v>
      </c>
      <c r="G163" s="20" t="s">
        <v>18</v>
      </c>
      <c r="H163" s="18" t="s">
        <v>19</v>
      </c>
      <c r="I163" s="19" t="s">
        <v>64</v>
      </c>
      <c r="J163" s="11">
        <v>3700</v>
      </c>
      <c r="K163" s="11">
        <v>8</v>
      </c>
      <c r="L163" s="11">
        <v>2</v>
      </c>
      <c r="M163" s="22">
        <v>469500</v>
      </c>
      <c r="N163" s="19" t="s">
        <v>965</v>
      </c>
      <c r="O163" s="23"/>
      <c r="P163" s="19" t="s">
        <v>849</v>
      </c>
      <c r="Q163" s="1">
        <v>0</v>
      </c>
      <c r="R163" s="1">
        <v>0</v>
      </c>
      <c r="S163" s="1">
        <v>7500</v>
      </c>
      <c r="T163" s="1">
        <v>0</v>
      </c>
      <c r="U163" s="2">
        <f t="shared" si="4"/>
        <v>0</v>
      </c>
      <c r="V163" s="2">
        <f t="shared" si="5"/>
        <v>0.49333333333333335</v>
      </c>
      <c r="W163" s="2"/>
      <c r="X163" s="10" t="s">
        <v>1043</v>
      </c>
      <c r="Y163" s="3"/>
    </row>
    <row r="164" spans="1:25" ht="22.5" hidden="1" customHeight="1" x14ac:dyDescent="0.2">
      <c r="A164" s="18">
        <v>251</v>
      </c>
      <c r="B164" s="19" t="s">
        <v>866</v>
      </c>
      <c r="C164" s="20" t="s">
        <v>15</v>
      </c>
      <c r="D164" s="21">
        <v>42696.644444444442</v>
      </c>
      <c r="E164" s="11" t="s">
        <v>867</v>
      </c>
      <c r="F164" s="20" t="s">
        <v>17</v>
      </c>
      <c r="G164" s="20" t="s">
        <v>18</v>
      </c>
      <c r="H164" s="18" t="s">
        <v>19</v>
      </c>
      <c r="I164" s="19" t="s">
        <v>20</v>
      </c>
      <c r="J164" s="11">
        <v>4452</v>
      </c>
      <c r="K164" s="11">
        <v>25</v>
      </c>
      <c r="L164" s="11">
        <v>2</v>
      </c>
      <c r="M164" s="22">
        <v>558500</v>
      </c>
      <c r="N164" s="19" t="s">
        <v>868</v>
      </c>
      <c r="O164" s="23"/>
      <c r="P164" s="19" t="s">
        <v>869</v>
      </c>
      <c r="Q164" s="1">
        <v>0</v>
      </c>
      <c r="R164" s="1">
        <v>0</v>
      </c>
      <c r="S164" s="1">
        <v>9000</v>
      </c>
      <c r="T164" s="1">
        <v>0</v>
      </c>
      <c r="U164" s="2">
        <f t="shared" si="4"/>
        <v>0</v>
      </c>
      <c r="V164" s="2">
        <f t="shared" si="5"/>
        <v>0.49466666666666664</v>
      </c>
      <c r="W164" s="2"/>
      <c r="X164" s="10" t="s">
        <v>1042</v>
      </c>
      <c r="Y164" s="3"/>
    </row>
    <row r="165" spans="1:25" ht="22.5" hidden="1" customHeight="1" x14ac:dyDescent="0.2">
      <c r="A165" s="18">
        <v>263</v>
      </c>
      <c r="B165" s="19" t="s">
        <v>907</v>
      </c>
      <c r="C165" s="20" t="s">
        <v>15</v>
      </c>
      <c r="D165" s="21">
        <v>43025.604166666664</v>
      </c>
      <c r="E165" s="11" t="s">
        <v>908</v>
      </c>
      <c r="F165" s="20" t="s">
        <v>17</v>
      </c>
      <c r="G165" s="20" t="s">
        <v>18</v>
      </c>
      <c r="H165" s="18" t="s">
        <v>19</v>
      </c>
      <c r="I165" s="19" t="s">
        <v>64</v>
      </c>
      <c r="J165" s="11">
        <v>3280</v>
      </c>
      <c r="K165" s="11">
        <v>23</v>
      </c>
      <c r="L165" s="11">
        <v>2</v>
      </c>
      <c r="M165" s="22">
        <v>414000</v>
      </c>
      <c r="N165" s="19" t="s">
        <v>909</v>
      </c>
      <c r="O165" s="23"/>
      <c r="P165" s="19" t="s">
        <v>226</v>
      </c>
      <c r="Q165" s="1">
        <v>0</v>
      </c>
      <c r="R165" s="1">
        <v>0</v>
      </c>
      <c r="S165" s="1">
        <v>6600</v>
      </c>
      <c r="T165" s="1">
        <v>0</v>
      </c>
      <c r="U165" s="2">
        <f t="shared" si="4"/>
        <v>0</v>
      </c>
      <c r="V165" s="2">
        <f t="shared" si="5"/>
        <v>0.49696969696969695</v>
      </c>
      <c r="W165" s="2"/>
      <c r="X165" s="10" t="s">
        <v>1043</v>
      </c>
      <c r="Y165" s="3"/>
    </row>
    <row r="166" spans="1:25" ht="22.5" customHeight="1" x14ac:dyDescent="0.2">
      <c r="A166" s="18">
        <v>115</v>
      </c>
      <c r="B166" s="19" t="s">
        <v>425</v>
      </c>
      <c r="C166" s="20" t="s">
        <v>15</v>
      </c>
      <c r="D166" s="21">
        <v>41810.65347222222</v>
      </c>
      <c r="E166" s="11" t="s">
        <v>426</v>
      </c>
      <c r="F166" s="20" t="s">
        <v>17</v>
      </c>
      <c r="G166" s="20" t="s">
        <v>18</v>
      </c>
      <c r="H166" s="18" t="s">
        <v>19</v>
      </c>
      <c r="I166" s="19" t="s">
        <v>20</v>
      </c>
      <c r="J166" s="11">
        <v>2500</v>
      </c>
      <c r="K166" s="11">
        <v>19</v>
      </c>
      <c r="L166" s="11">
        <v>2</v>
      </c>
      <c r="M166" s="22">
        <v>203125</v>
      </c>
      <c r="N166" s="19" t="s">
        <v>414</v>
      </c>
      <c r="O166" s="23"/>
      <c r="P166" s="19" t="s">
        <v>197</v>
      </c>
      <c r="Q166" s="1">
        <v>2588</v>
      </c>
      <c r="R166" s="1">
        <v>1968</v>
      </c>
      <c r="S166" s="1">
        <v>4545</v>
      </c>
      <c r="T166" s="1">
        <v>2015</v>
      </c>
      <c r="U166" s="2">
        <f t="shared" si="4"/>
        <v>0.56941694169416945</v>
      </c>
      <c r="V166" s="2">
        <f t="shared" si="5"/>
        <v>0.55005500550055009</v>
      </c>
      <c r="W166" s="2">
        <f>IF(T166&gt;2011,U166-V166,"")</f>
        <v>1.9361936193619367E-2</v>
      </c>
      <c r="X166" s="10" t="s">
        <v>1042</v>
      </c>
    </row>
    <row r="167" spans="1:25" ht="22.5" hidden="1" customHeight="1" x14ac:dyDescent="0.2">
      <c r="A167" s="18">
        <v>213</v>
      </c>
      <c r="B167" s="19" t="s">
        <v>742</v>
      </c>
      <c r="C167" s="20" t="s">
        <v>15</v>
      </c>
      <c r="D167" s="21">
        <v>42888.633333333331</v>
      </c>
      <c r="E167" s="11" t="s">
        <v>743</v>
      </c>
      <c r="F167" s="20" t="s">
        <v>17</v>
      </c>
      <c r="G167" s="20" t="s">
        <v>18</v>
      </c>
      <c r="H167" s="18" t="s">
        <v>19</v>
      </c>
      <c r="I167" s="19" t="s">
        <v>20</v>
      </c>
      <c r="J167" s="11">
        <v>1374</v>
      </c>
      <c r="K167" s="11">
        <v>12</v>
      </c>
      <c r="L167" s="11">
        <v>1</v>
      </c>
      <c r="M167" s="22">
        <v>240450</v>
      </c>
      <c r="N167" s="19" t="s">
        <v>0</v>
      </c>
      <c r="O167" s="23"/>
      <c r="P167" s="19" t="s">
        <v>603</v>
      </c>
      <c r="Q167" s="1">
        <v>0</v>
      </c>
      <c r="R167" s="1">
        <v>0</v>
      </c>
      <c r="S167" s="1">
        <v>2750</v>
      </c>
      <c r="T167" s="1">
        <v>0</v>
      </c>
      <c r="U167" s="2">
        <f t="shared" si="4"/>
        <v>0</v>
      </c>
      <c r="V167" s="2">
        <f t="shared" si="5"/>
        <v>0.49963636363636366</v>
      </c>
      <c r="W167" s="2"/>
      <c r="X167" s="10" t="s">
        <v>1042</v>
      </c>
      <c r="Y167" s="3"/>
    </row>
    <row r="168" spans="1:25" ht="22.5" hidden="1" customHeight="1" x14ac:dyDescent="0.2">
      <c r="A168" s="18">
        <v>32</v>
      </c>
      <c r="B168" s="19" t="s">
        <v>133</v>
      </c>
      <c r="C168" s="20" t="s">
        <v>15</v>
      </c>
      <c r="D168" s="21">
        <v>42529.6875</v>
      </c>
      <c r="E168" s="11" t="s">
        <v>134</v>
      </c>
      <c r="F168" s="20" t="s">
        <v>17</v>
      </c>
      <c r="G168" s="20" t="s">
        <v>18</v>
      </c>
      <c r="H168" s="18" t="s">
        <v>19</v>
      </c>
      <c r="I168" s="19" t="s">
        <v>20</v>
      </c>
      <c r="J168" s="11">
        <v>3882</v>
      </c>
      <c r="K168" s="11">
        <v>1</v>
      </c>
      <c r="L168" s="11">
        <v>1</v>
      </c>
      <c r="M168" s="22">
        <v>705000</v>
      </c>
      <c r="N168" s="19" t="s">
        <v>135</v>
      </c>
      <c r="O168" s="23"/>
      <c r="P168" s="19" t="s">
        <v>132</v>
      </c>
      <c r="Q168" s="1">
        <v>1774</v>
      </c>
      <c r="R168" s="1">
        <v>1110</v>
      </c>
      <c r="S168" s="1">
        <v>7575</v>
      </c>
      <c r="T168" s="1">
        <v>1952</v>
      </c>
      <c r="U168" s="2">
        <f t="shared" si="4"/>
        <v>0.23419141914191419</v>
      </c>
      <c r="V168" s="2">
        <f t="shared" si="5"/>
        <v>0.51247524752475249</v>
      </c>
      <c r="W168" s="2"/>
      <c r="X168" s="10" t="s">
        <v>1042</v>
      </c>
      <c r="Y168" s="3"/>
    </row>
    <row r="169" spans="1:25" ht="22.5" hidden="1" customHeight="1" x14ac:dyDescent="0.2">
      <c r="A169" s="18">
        <v>123</v>
      </c>
      <c r="B169" s="19" t="s">
        <v>451</v>
      </c>
      <c r="C169" s="20" t="s">
        <v>15</v>
      </c>
      <c r="D169" s="21">
        <v>41893.371527777774</v>
      </c>
      <c r="E169" s="11" t="s">
        <v>452</v>
      </c>
      <c r="F169" s="20" t="s">
        <v>17</v>
      </c>
      <c r="G169" s="20" t="s">
        <v>18</v>
      </c>
      <c r="H169" s="18" t="s">
        <v>19</v>
      </c>
      <c r="I169" s="19" t="s">
        <v>20</v>
      </c>
      <c r="J169" s="11">
        <v>3700</v>
      </c>
      <c r="K169" s="11">
        <v>25</v>
      </c>
      <c r="L169" s="11">
        <v>2</v>
      </c>
      <c r="M169" s="22">
        <v>315000</v>
      </c>
      <c r="N169" s="19" t="s">
        <v>453</v>
      </c>
      <c r="O169" s="23"/>
      <c r="P169" s="19" t="s">
        <v>214</v>
      </c>
      <c r="Q169" s="1">
        <v>5396</v>
      </c>
      <c r="R169" s="1">
        <v>4586</v>
      </c>
      <c r="S169" s="1">
        <v>9380</v>
      </c>
      <c r="T169" s="1">
        <v>2016</v>
      </c>
      <c r="U169" s="2">
        <f t="shared" si="4"/>
        <v>0.57526652452025584</v>
      </c>
      <c r="V169" s="2">
        <f t="shared" si="5"/>
        <v>0.39445628997867804</v>
      </c>
      <c r="W169" s="2">
        <f>IF(T169&gt;2011,U169-V169,"")</f>
        <v>0.1808102345415778</v>
      </c>
      <c r="X169" s="10" t="s">
        <v>1042</v>
      </c>
      <c r="Y169" s="24" t="s">
        <v>1055</v>
      </c>
    </row>
    <row r="170" spans="1:25" ht="22.5" hidden="1" customHeight="1" x14ac:dyDescent="0.2">
      <c r="A170" s="18">
        <v>147</v>
      </c>
      <c r="B170" s="19" t="s">
        <v>527</v>
      </c>
      <c r="C170" s="20" t="s">
        <v>15</v>
      </c>
      <c r="D170" s="21">
        <v>41960.589583333334</v>
      </c>
      <c r="E170" s="11" t="s">
        <v>528</v>
      </c>
      <c r="F170" s="20" t="s">
        <v>17</v>
      </c>
      <c r="G170" s="20" t="s">
        <v>18</v>
      </c>
      <c r="H170" s="18" t="s">
        <v>19</v>
      </c>
      <c r="I170" s="19" t="s">
        <v>20</v>
      </c>
      <c r="J170" s="11">
        <v>3782</v>
      </c>
      <c r="K170" s="11">
        <v>23</v>
      </c>
      <c r="L170" s="11">
        <v>2</v>
      </c>
      <c r="M170" s="22">
        <v>345000</v>
      </c>
      <c r="N170" s="19" t="s">
        <v>174</v>
      </c>
      <c r="O170" s="23"/>
      <c r="P170" s="19"/>
      <c r="Q170" s="1">
        <v>4073</v>
      </c>
      <c r="R170" s="1">
        <v>3305</v>
      </c>
      <c r="S170" s="1">
        <v>7000</v>
      </c>
      <c r="T170" s="1">
        <v>2015</v>
      </c>
      <c r="U170" s="2">
        <f t="shared" si="4"/>
        <v>0.58185714285714285</v>
      </c>
      <c r="V170" s="2">
        <f t="shared" si="5"/>
        <v>0.54028571428571426</v>
      </c>
      <c r="W170" s="2">
        <f>IF(T170&gt;2011,U170-V170,"")</f>
        <v>4.1571428571428592E-2</v>
      </c>
      <c r="X170" s="10" t="s">
        <v>1042</v>
      </c>
    </row>
    <row r="171" spans="1:25" ht="22.5" customHeight="1" x14ac:dyDescent="0.2">
      <c r="A171" s="18">
        <v>111</v>
      </c>
      <c r="B171" s="19" t="s">
        <v>412</v>
      </c>
      <c r="C171" s="20" t="s">
        <v>15</v>
      </c>
      <c r="D171" s="21">
        <v>41764.461805555555</v>
      </c>
      <c r="E171" s="11" t="s">
        <v>413</v>
      </c>
      <c r="F171" s="20" t="s">
        <v>17</v>
      </c>
      <c r="G171" s="20" t="s">
        <v>18</v>
      </c>
      <c r="H171" s="18" t="s">
        <v>19</v>
      </c>
      <c r="I171" s="19" t="s">
        <v>20</v>
      </c>
      <c r="J171" s="11">
        <v>2500</v>
      </c>
      <c r="K171" s="11">
        <v>19</v>
      </c>
      <c r="L171" s="11">
        <v>2</v>
      </c>
      <c r="M171" s="22">
        <v>203125</v>
      </c>
      <c r="N171" s="19" t="s">
        <v>414</v>
      </c>
      <c r="O171" s="23"/>
      <c r="P171" s="19" t="s">
        <v>197</v>
      </c>
      <c r="Q171" s="1">
        <v>2678</v>
      </c>
      <c r="R171" s="1">
        <v>2282</v>
      </c>
      <c r="S171" s="1">
        <v>4545</v>
      </c>
      <c r="T171" s="1">
        <v>2015</v>
      </c>
      <c r="U171" s="2">
        <f t="shared" si="4"/>
        <v>0.58921892189218927</v>
      </c>
      <c r="V171" s="2">
        <f t="shared" si="5"/>
        <v>0.55005500550055009</v>
      </c>
      <c r="W171" s="2">
        <f>IF(T171&gt;2011,U171-V171,"")</f>
        <v>3.9163916391639186E-2</v>
      </c>
      <c r="X171" s="10" t="s">
        <v>1042</v>
      </c>
    </row>
    <row r="172" spans="1:25" ht="22.5" hidden="1" customHeight="1" x14ac:dyDescent="0.2">
      <c r="A172" s="18">
        <v>193</v>
      </c>
      <c r="B172" s="19" t="s">
        <v>672</v>
      </c>
      <c r="C172" s="20" t="s">
        <v>15</v>
      </c>
      <c r="D172" s="21">
        <v>42278.633333333331</v>
      </c>
      <c r="E172" s="11" t="s">
        <v>673</v>
      </c>
      <c r="F172" s="20" t="s">
        <v>17</v>
      </c>
      <c r="G172" s="20" t="s">
        <v>18</v>
      </c>
      <c r="H172" s="18" t="s">
        <v>19</v>
      </c>
      <c r="I172" s="19" t="s">
        <v>20</v>
      </c>
      <c r="J172" s="11">
        <v>2899</v>
      </c>
      <c r="K172" s="11">
        <v>24</v>
      </c>
      <c r="L172" s="11">
        <v>2</v>
      </c>
      <c r="M172" s="22">
        <v>300000</v>
      </c>
      <c r="N172" s="19" t="s">
        <v>480</v>
      </c>
      <c r="O172" s="23"/>
      <c r="P172" s="19" t="s">
        <v>674</v>
      </c>
      <c r="Q172" s="1">
        <v>0</v>
      </c>
      <c r="R172" s="1">
        <v>0</v>
      </c>
      <c r="S172" s="1">
        <v>5580</v>
      </c>
      <c r="T172" s="1">
        <v>0</v>
      </c>
      <c r="U172" s="2">
        <f t="shared" si="4"/>
        <v>0</v>
      </c>
      <c r="V172" s="2">
        <f t="shared" si="5"/>
        <v>0.5195340501792115</v>
      </c>
      <c r="W172" s="2"/>
      <c r="X172" s="10" t="s">
        <v>1042</v>
      </c>
      <c r="Y172" s="3"/>
    </row>
    <row r="173" spans="1:25" ht="22.5" hidden="1" customHeight="1" x14ac:dyDescent="0.2">
      <c r="A173" s="18">
        <v>273</v>
      </c>
      <c r="B173" s="19" t="s">
        <v>940</v>
      </c>
      <c r="C173" s="20" t="s">
        <v>15</v>
      </c>
      <c r="D173" s="21">
        <v>43165.519444444442</v>
      </c>
      <c r="E173" s="11" t="s">
        <v>941</v>
      </c>
      <c r="F173" s="20" t="s">
        <v>17</v>
      </c>
      <c r="G173" s="20" t="s">
        <v>18</v>
      </c>
      <c r="H173" s="18" t="s">
        <v>19</v>
      </c>
      <c r="I173" s="19" t="s">
        <v>64</v>
      </c>
      <c r="J173" s="11">
        <v>2614</v>
      </c>
      <c r="K173" s="11">
        <v>25</v>
      </c>
      <c r="L173" s="11">
        <v>2</v>
      </c>
      <c r="M173" s="22">
        <v>330750</v>
      </c>
      <c r="N173" s="19" t="s">
        <v>942</v>
      </c>
      <c r="O173" s="23"/>
      <c r="P173" s="19" t="s">
        <v>830</v>
      </c>
      <c r="Q173" s="1">
        <v>0</v>
      </c>
      <c r="R173" s="1">
        <v>0</v>
      </c>
      <c r="S173" s="1">
        <v>5000</v>
      </c>
      <c r="T173" s="1">
        <v>0</v>
      </c>
      <c r="U173" s="2">
        <f t="shared" si="4"/>
        <v>0</v>
      </c>
      <c r="V173" s="2">
        <f t="shared" si="5"/>
        <v>0.52280000000000004</v>
      </c>
      <c r="W173" s="2"/>
      <c r="X173" s="10" t="s">
        <v>1043</v>
      </c>
      <c r="Y173" s="3"/>
    </row>
    <row r="174" spans="1:25" ht="22.5" hidden="1" customHeight="1" x14ac:dyDescent="0.2">
      <c r="A174" s="18">
        <v>278</v>
      </c>
      <c r="B174" s="19" t="s">
        <v>956</v>
      </c>
      <c r="C174" s="20" t="s">
        <v>15</v>
      </c>
      <c r="D174" s="21">
        <v>42906.600694444445</v>
      </c>
      <c r="E174" s="11" t="s">
        <v>957</v>
      </c>
      <c r="F174" s="20" t="s">
        <v>17</v>
      </c>
      <c r="G174" s="20" t="s">
        <v>18</v>
      </c>
      <c r="H174" s="18" t="s">
        <v>19</v>
      </c>
      <c r="I174" s="19" t="s">
        <v>20</v>
      </c>
      <c r="J174" s="11">
        <v>4000</v>
      </c>
      <c r="K174" s="11">
        <v>24</v>
      </c>
      <c r="L174" s="11">
        <v>2</v>
      </c>
      <c r="M174" s="22">
        <v>505000</v>
      </c>
      <c r="N174" s="19" t="s">
        <v>958</v>
      </c>
      <c r="O174" s="23"/>
      <c r="P174" s="19" t="s">
        <v>233</v>
      </c>
      <c r="Q174" s="1">
        <v>0</v>
      </c>
      <c r="R174" s="1">
        <v>0</v>
      </c>
      <c r="S174" s="1">
        <v>7600</v>
      </c>
      <c r="T174" s="1">
        <v>0</v>
      </c>
      <c r="U174" s="2">
        <f t="shared" si="4"/>
        <v>0</v>
      </c>
      <c r="V174" s="2">
        <f t="shared" si="5"/>
        <v>0.52631578947368418</v>
      </c>
      <c r="W174" s="2"/>
      <c r="X174" s="10" t="s">
        <v>1042</v>
      </c>
      <c r="Y174" s="3"/>
    </row>
    <row r="175" spans="1:25" ht="22.5" hidden="1" customHeight="1" x14ac:dyDescent="0.2">
      <c r="A175" s="18">
        <v>293</v>
      </c>
      <c r="B175" s="19" t="s">
        <v>1001</v>
      </c>
      <c r="C175" s="20" t="s">
        <v>15</v>
      </c>
      <c r="D175" s="21">
        <v>43025.59652777778</v>
      </c>
      <c r="E175" s="11" t="s">
        <v>1002</v>
      </c>
      <c r="F175" s="20" t="s">
        <v>17</v>
      </c>
      <c r="G175" s="20" t="s">
        <v>18</v>
      </c>
      <c r="H175" s="18" t="s">
        <v>19</v>
      </c>
      <c r="I175" s="19" t="s">
        <v>20</v>
      </c>
      <c r="J175" s="11">
        <v>2575</v>
      </c>
      <c r="K175" s="11">
        <v>21</v>
      </c>
      <c r="L175" s="11">
        <v>2</v>
      </c>
      <c r="M175" s="22">
        <v>350000</v>
      </c>
      <c r="N175" s="19" t="s">
        <v>1003</v>
      </c>
      <c r="O175" s="23"/>
      <c r="P175" s="19" t="s">
        <v>631</v>
      </c>
      <c r="Q175" s="1">
        <v>0</v>
      </c>
      <c r="R175" s="1">
        <v>0</v>
      </c>
      <c r="S175" s="1">
        <v>4868</v>
      </c>
      <c r="T175" s="1">
        <v>0</v>
      </c>
      <c r="U175" s="2">
        <f t="shared" si="4"/>
        <v>0</v>
      </c>
      <c r="V175" s="2">
        <f t="shared" si="5"/>
        <v>0.52896466721446178</v>
      </c>
      <c r="W175" s="2"/>
      <c r="X175" s="10" t="s">
        <v>1042</v>
      </c>
      <c r="Y175" s="3"/>
    </row>
    <row r="176" spans="1:25" ht="22.5" hidden="1" customHeight="1" x14ac:dyDescent="0.2">
      <c r="A176" s="18">
        <v>56</v>
      </c>
      <c r="B176" s="19" t="s">
        <v>219</v>
      </c>
      <c r="C176" s="20" t="s">
        <v>15</v>
      </c>
      <c r="D176" s="21">
        <v>41432.439583333333</v>
      </c>
      <c r="E176" s="11" t="s">
        <v>220</v>
      </c>
      <c r="F176" s="20" t="s">
        <v>17</v>
      </c>
      <c r="G176" s="20" t="s">
        <v>18</v>
      </c>
      <c r="H176" s="18" t="s">
        <v>19</v>
      </c>
      <c r="I176" s="19" t="s">
        <v>20</v>
      </c>
      <c r="J176" s="11">
        <v>3600</v>
      </c>
      <c r="K176" s="11">
        <v>1</v>
      </c>
      <c r="L176" s="11">
        <v>1</v>
      </c>
      <c r="M176" s="22">
        <v>650000</v>
      </c>
      <c r="N176" s="19" t="s">
        <v>221</v>
      </c>
      <c r="O176" s="23"/>
      <c r="P176" s="19" t="s">
        <v>222</v>
      </c>
      <c r="Q176" s="1">
        <v>5057</v>
      </c>
      <c r="R176" s="1">
        <v>3790</v>
      </c>
      <c r="S176" s="1">
        <v>8540</v>
      </c>
      <c r="T176" s="1">
        <v>2014</v>
      </c>
      <c r="U176" s="2">
        <f t="shared" si="4"/>
        <v>0.59215456674473066</v>
      </c>
      <c r="V176" s="2">
        <f t="shared" si="5"/>
        <v>0.42154566744730682</v>
      </c>
      <c r="W176" s="2">
        <f>IF(T176&gt;2011,U176-V176,"")</f>
        <v>0.17060889929742384</v>
      </c>
      <c r="X176" s="10" t="s">
        <v>1042</v>
      </c>
      <c r="Y176" s="24" t="s">
        <v>1055</v>
      </c>
    </row>
    <row r="177" spans="1:25" ht="22.5" hidden="1" customHeight="1" x14ac:dyDescent="0.2">
      <c r="A177" s="18">
        <v>52</v>
      </c>
      <c r="B177" s="19" t="s">
        <v>205</v>
      </c>
      <c r="C177" s="20" t="s">
        <v>15</v>
      </c>
      <c r="D177" s="21">
        <v>41761.434027777774</v>
      </c>
      <c r="E177" s="11" t="s">
        <v>206</v>
      </c>
      <c r="F177" s="20" t="s">
        <v>17</v>
      </c>
      <c r="G177" s="20" t="s">
        <v>18</v>
      </c>
      <c r="H177" s="18" t="s">
        <v>19</v>
      </c>
      <c r="I177" s="19" t="s">
        <v>20</v>
      </c>
      <c r="J177" s="11">
        <v>5417</v>
      </c>
      <c r="K177" s="11">
        <v>20</v>
      </c>
      <c r="L177" s="11">
        <v>2</v>
      </c>
      <c r="M177" s="22">
        <v>440132</v>
      </c>
      <c r="N177" s="19" t="s">
        <v>113</v>
      </c>
      <c r="O177" s="23"/>
      <c r="P177" s="19" t="s">
        <v>53</v>
      </c>
      <c r="Q177" s="1">
        <v>5364</v>
      </c>
      <c r="R177" s="1">
        <v>4101</v>
      </c>
      <c r="S177" s="1">
        <v>9000</v>
      </c>
      <c r="T177" s="1">
        <v>2015</v>
      </c>
      <c r="U177" s="2">
        <f t="shared" si="4"/>
        <v>0.59599999999999997</v>
      </c>
      <c r="V177" s="2">
        <f t="shared" si="5"/>
        <v>0.60188888888888892</v>
      </c>
      <c r="W177" s="2">
        <f>IF(T177&gt;2011,U177-V177,"")</f>
        <v>-5.8888888888889435E-3</v>
      </c>
      <c r="X177" s="10" t="s">
        <v>1042</v>
      </c>
    </row>
    <row r="178" spans="1:25" ht="22.5" hidden="1" customHeight="1" x14ac:dyDescent="0.2">
      <c r="A178" s="18">
        <v>154</v>
      </c>
      <c r="B178" s="19" t="s">
        <v>547</v>
      </c>
      <c r="C178" s="20" t="s">
        <v>15</v>
      </c>
      <c r="D178" s="21">
        <v>42047.345138888886</v>
      </c>
      <c r="E178" s="11" t="s">
        <v>548</v>
      </c>
      <c r="F178" s="20" t="s">
        <v>17</v>
      </c>
      <c r="G178" s="20" t="s">
        <v>18</v>
      </c>
      <c r="H178" s="18" t="s">
        <v>19</v>
      </c>
      <c r="I178" s="19" t="s">
        <v>20</v>
      </c>
      <c r="J178" s="11">
        <v>4200</v>
      </c>
      <c r="K178" s="11">
        <v>24</v>
      </c>
      <c r="L178" s="11">
        <v>2</v>
      </c>
      <c r="M178" s="22">
        <v>450000</v>
      </c>
      <c r="N178" s="19" t="s">
        <v>549</v>
      </c>
      <c r="O178" s="23"/>
      <c r="P178" s="19" t="s">
        <v>159</v>
      </c>
      <c r="Q178" s="1">
        <v>4704</v>
      </c>
      <c r="R178" s="1">
        <v>4104</v>
      </c>
      <c r="S178" s="1">
        <v>7843</v>
      </c>
      <c r="T178" s="1">
        <v>2016</v>
      </c>
      <c r="U178" s="2">
        <f t="shared" si="4"/>
        <v>0.59977049598367971</v>
      </c>
      <c r="V178" s="2">
        <f t="shared" si="5"/>
        <v>0.53550937141399979</v>
      </c>
      <c r="W178" s="2">
        <f>IF(T178&gt;2011,U178-V178,"")</f>
        <v>6.4261124569679917E-2</v>
      </c>
      <c r="X178" s="10" t="s">
        <v>1042</v>
      </c>
    </row>
    <row r="179" spans="1:25" ht="22.5" hidden="1" customHeight="1" x14ac:dyDescent="0.2">
      <c r="A179" s="18">
        <v>228</v>
      </c>
      <c r="B179" s="19" t="s">
        <v>787</v>
      </c>
      <c r="C179" s="20" t="s">
        <v>15</v>
      </c>
      <c r="D179" s="21">
        <v>43147.542361111111</v>
      </c>
      <c r="E179" s="11" t="s">
        <v>788</v>
      </c>
      <c r="F179" s="20" t="s">
        <v>17</v>
      </c>
      <c r="G179" s="20" t="s">
        <v>18</v>
      </c>
      <c r="H179" s="18" t="s">
        <v>19</v>
      </c>
      <c r="I179" s="19" t="s">
        <v>20</v>
      </c>
      <c r="J179" s="11">
        <v>3329</v>
      </c>
      <c r="K179" s="11">
        <v>26</v>
      </c>
      <c r="L179" s="11">
        <v>2</v>
      </c>
      <c r="M179" s="22">
        <v>416125</v>
      </c>
      <c r="N179" s="19" t="s">
        <v>789</v>
      </c>
      <c r="O179" s="23"/>
      <c r="P179" s="19" t="s">
        <v>88</v>
      </c>
      <c r="Q179" s="1">
        <v>0</v>
      </c>
      <c r="R179" s="1">
        <v>0</v>
      </c>
      <c r="S179" s="1">
        <v>6200</v>
      </c>
      <c r="T179" s="1">
        <v>0</v>
      </c>
      <c r="U179" s="2">
        <f t="shared" si="4"/>
        <v>0</v>
      </c>
      <c r="V179" s="2">
        <f t="shared" si="5"/>
        <v>0.53693548387096779</v>
      </c>
      <c r="W179" s="2"/>
      <c r="X179" s="10" t="s">
        <v>1042</v>
      </c>
      <c r="Y179" s="3"/>
    </row>
    <row r="180" spans="1:25" ht="22.5" hidden="1" customHeight="1" x14ac:dyDescent="0.2">
      <c r="A180" s="18">
        <v>39</v>
      </c>
      <c r="B180" s="19" t="s">
        <v>156</v>
      </c>
      <c r="C180" s="20" t="s">
        <v>15</v>
      </c>
      <c r="D180" s="21">
        <v>41401.464583333334</v>
      </c>
      <c r="E180" s="11" t="s">
        <v>157</v>
      </c>
      <c r="F180" s="20" t="s">
        <v>17</v>
      </c>
      <c r="G180" s="20" t="s">
        <v>18</v>
      </c>
      <c r="H180" s="18" t="s">
        <v>19</v>
      </c>
      <c r="I180" s="19" t="s">
        <v>20</v>
      </c>
      <c r="J180" s="11">
        <v>1316</v>
      </c>
      <c r="K180" s="11">
        <v>12</v>
      </c>
      <c r="L180" s="11">
        <v>1</v>
      </c>
      <c r="M180" s="22">
        <v>240000</v>
      </c>
      <c r="N180" s="19" t="s">
        <v>158</v>
      </c>
      <c r="O180" s="23"/>
      <c r="P180" s="19" t="s">
        <v>159</v>
      </c>
      <c r="Q180" s="1">
        <v>3774</v>
      </c>
      <c r="R180" s="1">
        <v>3190</v>
      </c>
      <c r="S180" s="1">
        <v>6250</v>
      </c>
      <c r="T180" s="1">
        <v>2014</v>
      </c>
      <c r="U180" s="2">
        <f t="shared" si="4"/>
        <v>0.60384000000000004</v>
      </c>
      <c r="V180" s="2">
        <f t="shared" si="5"/>
        <v>0.21056</v>
      </c>
      <c r="W180" s="2">
        <f>IF(T180&gt;2011,U180-V180,"")</f>
        <v>0.39328000000000007</v>
      </c>
      <c r="X180" s="10" t="s">
        <v>1042</v>
      </c>
      <c r="Y180" s="24" t="s">
        <v>1057</v>
      </c>
    </row>
    <row r="181" spans="1:25" ht="22.5" hidden="1" customHeight="1" x14ac:dyDescent="0.2">
      <c r="A181" s="18">
        <v>113</v>
      </c>
      <c r="B181" s="19" t="s">
        <v>419</v>
      </c>
      <c r="C181" s="20" t="s">
        <v>15</v>
      </c>
      <c r="D181" s="21">
        <v>41876.565972222219</v>
      </c>
      <c r="E181" s="11" t="s">
        <v>420</v>
      </c>
      <c r="F181" s="20" t="s">
        <v>17</v>
      </c>
      <c r="G181" s="20" t="s">
        <v>18</v>
      </c>
      <c r="H181" s="18" t="s">
        <v>19</v>
      </c>
      <c r="I181" s="19" t="s">
        <v>20</v>
      </c>
      <c r="J181" s="11">
        <v>4482</v>
      </c>
      <c r="K181" s="11">
        <v>30</v>
      </c>
      <c r="L181" s="11">
        <v>2</v>
      </c>
      <c r="M181" s="22">
        <v>364163</v>
      </c>
      <c r="N181" s="19" t="s">
        <v>421</v>
      </c>
      <c r="O181" s="23"/>
      <c r="P181" s="19" t="s">
        <v>80</v>
      </c>
      <c r="Q181" s="1">
        <v>6310</v>
      </c>
      <c r="R181" s="1">
        <v>4825</v>
      </c>
      <c r="S181" s="1">
        <v>10368</v>
      </c>
      <c r="T181" s="1">
        <v>2017</v>
      </c>
      <c r="U181" s="2">
        <f t="shared" si="4"/>
        <v>0.60860339506172845</v>
      </c>
      <c r="V181" s="2">
        <f t="shared" si="5"/>
        <v>0.43229166666666669</v>
      </c>
      <c r="W181" s="2">
        <f>IF(T181&gt;2011,U181-V181,"")</f>
        <v>0.17631172839506176</v>
      </c>
      <c r="X181" s="10" t="s">
        <v>1042</v>
      </c>
      <c r="Y181" s="24" t="s">
        <v>1055</v>
      </c>
    </row>
    <row r="182" spans="1:25" ht="22.5" hidden="1" customHeight="1" x14ac:dyDescent="0.2">
      <c r="A182" s="18">
        <v>264</v>
      </c>
      <c r="B182" s="19" t="s">
        <v>910</v>
      </c>
      <c r="C182" s="20" t="s">
        <v>15</v>
      </c>
      <c r="D182" s="21">
        <v>42816.570833333331</v>
      </c>
      <c r="E182" s="11" t="s">
        <v>911</v>
      </c>
      <c r="F182" s="20" t="s">
        <v>17</v>
      </c>
      <c r="G182" s="20" t="s">
        <v>18</v>
      </c>
      <c r="H182" s="18" t="s">
        <v>19</v>
      </c>
      <c r="I182" s="19" t="s">
        <v>20</v>
      </c>
      <c r="J182" s="11">
        <v>5000</v>
      </c>
      <c r="K182" s="11">
        <v>26</v>
      </c>
      <c r="L182" s="11">
        <v>2</v>
      </c>
      <c r="M182" s="22">
        <v>700000</v>
      </c>
      <c r="N182" s="19" t="s">
        <v>912</v>
      </c>
      <c r="O182" s="23"/>
      <c r="P182" s="19" t="s">
        <v>187</v>
      </c>
      <c r="Q182" s="1">
        <v>0</v>
      </c>
      <c r="R182" s="1">
        <v>0</v>
      </c>
      <c r="S182" s="1">
        <v>9212</v>
      </c>
      <c r="T182" s="1">
        <v>0</v>
      </c>
      <c r="U182" s="2">
        <f t="shared" si="4"/>
        <v>0</v>
      </c>
      <c r="V182" s="2">
        <f t="shared" si="5"/>
        <v>0.54277029960920542</v>
      </c>
      <c r="W182" s="2"/>
      <c r="X182" s="10" t="s">
        <v>1042</v>
      </c>
      <c r="Y182" s="3"/>
    </row>
    <row r="183" spans="1:25" ht="22.5" hidden="1" customHeight="1" x14ac:dyDescent="0.2">
      <c r="A183" s="18">
        <v>209</v>
      </c>
      <c r="B183" s="19" t="s">
        <v>730</v>
      </c>
      <c r="C183" s="20" t="s">
        <v>15</v>
      </c>
      <c r="D183" s="21">
        <v>42717.421527777777</v>
      </c>
      <c r="E183" s="11" t="s">
        <v>731</v>
      </c>
      <c r="F183" s="20" t="s">
        <v>17</v>
      </c>
      <c r="G183" s="20" t="s">
        <v>18</v>
      </c>
      <c r="H183" s="18" t="s">
        <v>19</v>
      </c>
      <c r="I183" s="19" t="s">
        <v>64</v>
      </c>
      <c r="J183" s="11">
        <v>3395</v>
      </c>
      <c r="K183" s="11">
        <v>25</v>
      </c>
      <c r="L183" s="11">
        <v>2</v>
      </c>
      <c r="M183" s="22">
        <v>424375</v>
      </c>
      <c r="N183" s="19" t="s">
        <v>677</v>
      </c>
      <c r="O183" s="23"/>
      <c r="P183" s="19" t="s">
        <v>88</v>
      </c>
      <c r="Q183" s="1">
        <v>0</v>
      </c>
      <c r="R183" s="1">
        <v>0</v>
      </c>
      <c r="S183" s="1">
        <v>6250</v>
      </c>
      <c r="T183" s="1">
        <v>0</v>
      </c>
      <c r="U183" s="2">
        <f t="shared" si="4"/>
        <v>0</v>
      </c>
      <c r="V183" s="2">
        <f t="shared" si="5"/>
        <v>0.54320000000000002</v>
      </c>
      <c r="W183" s="2"/>
      <c r="X183" s="10" t="s">
        <v>1043</v>
      </c>
      <c r="Y183" s="3"/>
    </row>
    <row r="184" spans="1:25" ht="22.5" hidden="1" customHeight="1" x14ac:dyDescent="0.2">
      <c r="A184" s="18">
        <v>163</v>
      </c>
      <c r="B184" s="19" t="s">
        <v>579</v>
      </c>
      <c r="C184" s="20" t="s">
        <v>15</v>
      </c>
      <c r="D184" s="21">
        <v>42635.695833333331</v>
      </c>
      <c r="E184" s="11" t="s">
        <v>580</v>
      </c>
      <c r="F184" s="20" t="s">
        <v>17</v>
      </c>
      <c r="G184" s="20" t="s">
        <v>18</v>
      </c>
      <c r="H184" s="18" t="s">
        <v>19</v>
      </c>
      <c r="I184" s="19" t="s">
        <v>20</v>
      </c>
      <c r="J184" s="11">
        <v>4000</v>
      </c>
      <c r="K184" s="11">
        <v>25</v>
      </c>
      <c r="L184" s="11">
        <v>2</v>
      </c>
      <c r="M184" s="22">
        <v>550000</v>
      </c>
      <c r="N184" s="19" t="s">
        <v>131</v>
      </c>
      <c r="O184" s="23"/>
      <c r="P184" s="19" t="s">
        <v>132</v>
      </c>
      <c r="Q184" s="1">
        <v>1724</v>
      </c>
      <c r="R184" s="1">
        <v>-1</v>
      </c>
      <c r="S184" s="1">
        <v>7350</v>
      </c>
      <c r="T184" s="1">
        <v>1955</v>
      </c>
      <c r="U184" s="2">
        <f t="shared" si="4"/>
        <v>0.23455782312925169</v>
      </c>
      <c r="V184" s="2">
        <f t="shared" si="5"/>
        <v>0.54421768707482998</v>
      </c>
      <c r="W184" s="2"/>
      <c r="X184" s="10" t="s">
        <v>1042</v>
      </c>
      <c r="Y184" s="3"/>
    </row>
    <row r="185" spans="1:25" ht="22.5" customHeight="1" x14ac:dyDescent="0.2">
      <c r="A185" s="18">
        <v>233</v>
      </c>
      <c r="B185" s="19" t="s">
        <v>803</v>
      </c>
      <c r="C185" s="20" t="s">
        <v>15</v>
      </c>
      <c r="D185" s="21">
        <v>42711.642361111109</v>
      </c>
      <c r="E185" s="11" t="s">
        <v>804</v>
      </c>
      <c r="F185" s="20" t="s">
        <v>17</v>
      </c>
      <c r="G185" s="20" t="s">
        <v>18</v>
      </c>
      <c r="H185" s="18" t="s">
        <v>19</v>
      </c>
      <c r="I185" s="19" t="s">
        <v>20</v>
      </c>
      <c r="J185" s="11">
        <v>3415</v>
      </c>
      <c r="K185" s="11">
        <v>25</v>
      </c>
      <c r="L185" s="11">
        <v>2</v>
      </c>
      <c r="M185" s="22">
        <v>426875</v>
      </c>
      <c r="N185" s="19" t="s">
        <v>805</v>
      </c>
      <c r="O185" s="23"/>
      <c r="P185" s="19" t="s">
        <v>30</v>
      </c>
      <c r="Q185" s="1">
        <v>3168</v>
      </c>
      <c r="R185" s="1">
        <v>2999</v>
      </c>
      <c r="S185" s="1">
        <v>5200</v>
      </c>
      <c r="T185" s="1">
        <v>2017</v>
      </c>
      <c r="U185" s="2">
        <f t="shared" si="4"/>
        <v>0.60923076923076924</v>
      </c>
      <c r="V185" s="2">
        <f t="shared" si="5"/>
        <v>0.65673076923076923</v>
      </c>
      <c r="W185" s="2">
        <f>IF(T185&gt;2011,U185-V185,"")</f>
        <v>-4.7499999999999987E-2</v>
      </c>
      <c r="X185" s="10" t="s">
        <v>1042</v>
      </c>
    </row>
    <row r="186" spans="1:25" ht="22.5" hidden="1" customHeight="1" x14ac:dyDescent="0.2">
      <c r="A186" s="18">
        <v>27</v>
      </c>
      <c r="B186" s="19" t="s">
        <v>114</v>
      </c>
      <c r="C186" s="20" t="s">
        <v>15</v>
      </c>
      <c r="D186" s="21">
        <v>41418.409722222219</v>
      </c>
      <c r="E186" s="11" t="s">
        <v>115</v>
      </c>
      <c r="F186" s="20" t="s">
        <v>17</v>
      </c>
      <c r="G186" s="20" t="s">
        <v>18</v>
      </c>
      <c r="H186" s="18" t="s">
        <v>19</v>
      </c>
      <c r="I186" s="19" t="s">
        <v>20</v>
      </c>
      <c r="J186" s="11">
        <v>4095</v>
      </c>
      <c r="K186" s="11">
        <v>26</v>
      </c>
      <c r="L186" s="11">
        <v>2</v>
      </c>
      <c r="M186" s="22">
        <v>337000</v>
      </c>
      <c r="N186" s="19" t="s">
        <v>116</v>
      </c>
      <c r="O186" s="23"/>
      <c r="P186" s="19" t="s">
        <v>117</v>
      </c>
      <c r="Q186" s="1">
        <v>4096</v>
      </c>
      <c r="R186" s="1">
        <v>3284</v>
      </c>
      <c r="S186" s="1">
        <v>6700</v>
      </c>
      <c r="T186" s="1">
        <v>2014</v>
      </c>
      <c r="U186" s="2">
        <f t="shared" si="4"/>
        <v>0.61134328358208956</v>
      </c>
      <c r="V186" s="2">
        <f t="shared" si="5"/>
        <v>0.61119402985074622</v>
      </c>
      <c r="W186" s="2">
        <f>IF(T186&gt;2011,U186-V186,"")</f>
        <v>1.4925373134333508E-4</v>
      </c>
      <c r="X186" s="10" t="s">
        <v>1042</v>
      </c>
    </row>
    <row r="187" spans="1:25" ht="22.5" customHeight="1" x14ac:dyDescent="0.2">
      <c r="A187" s="18">
        <v>15</v>
      </c>
      <c r="B187" s="19" t="s">
        <v>75</v>
      </c>
      <c r="C187" s="20" t="s">
        <v>15</v>
      </c>
      <c r="D187" s="21">
        <v>41463.442361111112</v>
      </c>
      <c r="E187" s="11" t="s">
        <v>76</v>
      </c>
      <c r="F187" s="20" t="s">
        <v>17</v>
      </c>
      <c r="G187" s="20" t="s">
        <v>18</v>
      </c>
      <c r="H187" s="18" t="s">
        <v>19</v>
      </c>
      <c r="I187" s="19" t="s">
        <v>20</v>
      </c>
      <c r="J187" s="11">
        <v>5349</v>
      </c>
      <c r="K187" s="11">
        <v>25</v>
      </c>
      <c r="L187" s="11">
        <v>2</v>
      </c>
      <c r="M187" s="22">
        <v>436000</v>
      </c>
      <c r="N187" s="19" t="s">
        <v>52</v>
      </c>
      <c r="O187" s="23"/>
      <c r="P187" s="19" t="s">
        <v>53</v>
      </c>
      <c r="Q187" s="1">
        <v>3326</v>
      </c>
      <c r="R187" s="1">
        <v>2857</v>
      </c>
      <c r="S187" s="1">
        <v>5254</v>
      </c>
      <c r="T187" s="1">
        <v>2015</v>
      </c>
      <c r="U187" s="2">
        <f t="shared" si="4"/>
        <v>0.63304149219642181</v>
      </c>
      <c r="V187" s="2">
        <f t="shared" si="5"/>
        <v>1.0180814617434335</v>
      </c>
      <c r="W187" s="2">
        <f>IF(T187&gt;2011,U187-V187,"")</f>
        <v>-0.3850399695470117</v>
      </c>
      <c r="X187" s="10" t="s">
        <v>1042</v>
      </c>
      <c r="Y187" s="24" t="s">
        <v>1051</v>
      </c>
    </row>
    <row r="188" spans="1:25" ht="33.75" hidden="1" customHeight="1" x14ac:dyDescent="0.2">
      <c r="A188" s="18">
        <v>126</v>
      </c>
      <c r="B188" s="19" t="s">
        <v>461</v>
      </c>
      <c r="C188" s="20" t="s">
        <v>15</v>
      </c>
      <c r="D188" s="21">
        <v>42312.538888888885</v>
      </c>
      <c r="E188" s="11" t="s">
        <v>462</v>
      </c>
      <c r="F188" s="20" t="s">
        <v>17</v>
      </c>
      <c r="G188" s="20" t="s">
        <v>18</v>
      </c>
      <c r="H188" s="18" t="s">
        <v>19</v>
      </c>
      <c r="I188" s="19" t="s">
        <v>20</v>
      </c>
      <c r="J188" s="11">
        <v>2775</v>
      </c>
      <c r="K188" s="11">
        <v>23</v>
      </c>
      <c r="L188" s="11">
        <v>2</v>
      </c>
      <c r="M188" s="22">
        <v>225469</v>
      </c>
      <c r="N188" s="19" t="s">
        <v>456</v>
      </c>
      <c r="O188" s="23"/>
      <c r="P188" s="19" t="s">
        <v>306</v>
      </c>
      <c r="Q188" s="1">
        <v>0</v>
      </c>
      <c r="R188" s="1">
        <v>0</v>
      </c>
      <c r="S188" s="1">
        <v>5000</v>
      </c>
      <c r="T188" s="1">
        <v>0</v>
      </c>
      <c r="U188" s="2">
        <f t="shared" si="4"/>
        <v>0</v>
      </c>
      <c r="V188" s="2">
        <f t="shared" si="5"/>
        <v>0.55500000000000005</v>
      </c>
      <c r="W188" s="2"/>
      <c r="X188" s="10" t="s">
        <v>1042</v>
      </c>
      <c r="Y188" s="3"/>
    </row>
    <row r="189" spans="1:25" ht="22.5" hidden="1" customHeight="1" x14ac:dyDescent="0.2">
      <c r="A189" s="18">
        <v>260</v>
      </c>
      <c r="B189" s="19" t="s">
        <v>898</v>
      </c>
      <c r="C189" s="20" t="s">
        <v>15</v>
      </c>
      <c r="D189" s="21">
        <v>43152.352083333331</v>
      </c>
      <c r="E189" s="11" t="s">
        <v>899</v>
      </c>
      <c r="F189" s="20" t="s">
        <v>17</v>
      </c>
      <c r="G189" s="20" t="s">
        <v>18</v>
      </c>
      <c r="H189" s="18" t="s">
        <v>19</v>
      </c>
      <c r="I189" s="19" t="s">
        <v>64</v>
      </c>
      <c r="J189" s="11">
        <v>4000</v>
      </c>
      <c r="K189" s="11">
        <v>25</v>
      </c>
      <c r="L189" s="11">
        <v>2</v>
      </c>
      <c r="M189" s="22">
        <v>502000</v>
      </c>
      <c r="N189" s="19" t="s">
        <v>900</v>
      </c>
      <c r="O189" s="23"/>
      <c r="P189" s="19" t="s">
        <v>901</v>
      </c>
      <c r="Q189" s="1">
        <v>0</v>
      </c>
      <c r="R189" s="1">
        <v>0</v>
      </c>
      <c r="S189" s="1">
        <v>7200</v>
      </c>
      <c r="T189" s="1">
        <v>0</v>
      </c>
      <c r="U189" s="2">
        <f t="shared" si="4"/>
        <v>0</v>
      </c>
      <c r="V189" s="2">
        <f t="shared" si="5"/>
        <v>0.55555555555555558</v>
      </c>
      <c r="W189" s="2"/>
      <c r="X189" s="10" t="s">
        <v>1043</v>
      </c>
      <c r="Y189" s="3"/>
    </row>
    <row r="190" spans="1:25" ht="22.5" hidden="1" customHeight="1" x14ac:dyDescent="0.2">
      <c r="A190" s="18">
        <v>91</v>
      </c>
      <c r="B190" s="19" t="s">
        <v>341</v>
      </c>
      <c r="C190" s="20" t="s">
        <v>15</v>
      </c>
      <c r="D190" s="21">
        <v>41877.582638888889</v>
      </c>
      <c r="E190" s="11" t="s">
        <v>342</v>
      </c>
      <c r="F190" s="20" t="s">
        <v>17</v>
      </c>
      <c r="G190" s="20" t="s">
        <v>18</v>
      </c>
      <c r="H190" s="18" t="s">
        <v>19</v>
      </c>
      <c r="I190" s="19" t="s">
        <v>20</v>
      </c>
      <c r="J190" s="11">
        <v>5000</v>
      </c>
      <c r="K190" s="11">
        <v>34</v>
      </c>
      <c r="L190" s="11">
        <v>2</v>
      </c>
      <c r="M190" s="22">
        <v>1000000</v>
      </c>
      <c r="N190" s="19" t="s">
        <v>182</v>
      </c>
      <c r="O190" s="23"/>
      <c r="P190" s="19" t="s">
        <v>183</v>
      </c>
      <c r="Q190" s="1">
        <v>14921</v>
      </c>
      <c r="R190" s="1">
        <v>10556</v>
      </c>
      <c r="S190" s="1">
        <v>23221</v>
      </c>
      <c r="T190" s="1">
        <v>2015</v>
      </c>
      <c r="U190" s="2">
        <f t="shared" si="4"/>
        <v>0.64256491968476814</v>
      </c>
      <c r="V190" s="2">
        <f t="shared" si="5"/>
        <v>0.21532233753929633</v>
      </c>
      <c r="W190" s="2">
        <f>IF(T190&gt;2011,U190-V190,"")</f>
        <v>0.42724258214547184</v>
      </c>
      <c r="X190" s="10" t="s">
        <v>1042</v>
      </c>
      <c r="Y190" s="24" t="s">
        <v>1054</v>
      </c>
    </row>
    <row r="191" spans="1:25" ht="22.5" hidden="1" customHeight="1" x14ac:dyDescent="0.2">
      <c r="A191" s="18">
        <v>192</v>
      </c>
      <c r="B191" s="19" t="s">
        <v>668</v>
      </c>
      <c r="C191" s="20" t="s">
        <v>15</v>
      </c>
      <c r="D191" s="21">
        <v>42286.663888888885</v>
      </c>
      <c r="E191" s="11" t="s">
        <v>669</v>
      </c>
      <c r="F191" s="20" t="s">
        <v>17</v>
      </c>
      <c r="G191" s="20" t="s">
        <v>18</v>
      </c>
      <c r="H191" s="18" t="s">
        <v>19</v>
      </c>
      <c r="I191" s="19" t="s">
        <v>20</v>
      </c>
      <c r="J191" s="11">
        <v>3800</v>
      </c>
      <c r="K191" s="11">
        <v>25</v>
      </c>
      <c r="L191" s="11">
        <v>2</v>
      </c>
      <c r="M191" s="22">
        <v>315000</v>
      </c>
      <c r="N191" s="19" t="s">
        <v>670</v>
      </c>
      <c r="O191" s="23"/>
      <c r="P191" s="19" t="s">
        <v>671</v>
      </c>
      <c r="Q191" s="1">
        <v>5409</v>
      </c>
      <c r="R191" s="1">
        <v>4260</v>
      </c>
      <c r="S191" s="1">
        <v>8324</v>
      </c>
      <c r="T191" s="1">
        <v>2017</v>
      </c>
      <c r="U191" s="2">
        <f t="shared" si="4"/>
        <v>0.64980778471888512</v>
      </c>
      <c r="V191" s="2">
        <f t="shared" si="5"/>
        <v>0.45651129264776552</v>
      </c>
      <c r="W191" s="2">
        <f>IF(T191&gt;2011,U191-V191,"")</f>
        <v>0.1932964920711196</v>
      </c>
      <c r="X191" s="10" t="s">
        <v>1042</v>
      </c>
      <c r="Y191" s="24" t="s">
        <v>1055</v>
      </c>
    </row>
    <row r="192" spans="1:25" ht="22.5" hidden="1" customHeight="1" x14ac:dyDescent="0.2">
      <c r="A192" s="18">
        <v>173</v>
      </c>
      <c r="B192" s="19" t="s">
        <v>608</v>
      </c>
      <c r="C192" s="20" t="s">
        <v>15</v>
      </c>
      <c r="D192" s="21">
        <v>42311.47152777778</v>
      </c>
      <c r="E192" s="11" t="s">
        <v>609</v>
      </c>
      <c r="F192" s="20" t="s">
        <v>17</v>
      </c>
      <c r="G192" s="20" t="s">
        <v>18</v>
      </c>
      <c r="H192" s="18" t="s">
        <v>19</v>
      </c>
      <c r="I192" s="19" t="s">
        <v>20</v>
      </c>
      <c r="J192" s="11">
        <v>4947</v>
      </c>
      <c r="K192" s="11">
        <v>24</v>
      </c>
      <c r="L192" s="11">
        <v>2</v>
      </c>
      <c r="M192" s="22">
        <v>544170</v>
      </c>
      <c r="N192" s="19" t="s">
        <v>610</v>
      </c>
      <c r="O192" s="23"/>
      <c r="P192" s="19" t="s">
        <v>611</v>
      </c>
      <c r="Q192" s="1">
        <v>5108</v>
      </c>
      <c r="R192" s="1">
        <v>4011</v>
      </c>
      <c r="S192" s="1">
        <v>7800</v>
      </c>
      <c r="T192" s="1">
        <v>2017</v>
      </c>
      <c r="U192" s="2">
        <f t="shared" si="4"/>
        <v>0.65487179487179492</v>
      </c>
      <c r="V192" s="2">
        <f t="shared" si="5"/>
        <v>0.63423076923076926</v>
      </c>
      <c r="W192" s="2">
        <f>IF(T192&gt;2011,U192-V192,"")</f>
        <v>2.0641025641025657E-2</v>
      </c>
      <c r="X192" s="10" t="s">
        <v>1042</v>
      </c>
    </row>
    <row r="193" spans="1:25" ht="22.5" hidden="1" customHeight="1" x14ac:dyDescent="0.2">
      <c r="A193" s="18">
        <v>258</v>
      </c>
      <c r="B193" s="19" t="s">
        <v>890</v>
      </c>
      <c r="C193" s="20" t="s">
        <v>15</v>
      </c>
      <c r="D193" s="21">
        <v>43000.527777777774</v>
      </c>
      <c r="E193" s="11" t="s">
        <v>891</v>
      </c>
      <c r="F193" s="20" t="s">
        <v>17</v>
      </c>
      <c r="G193" s="20" t="s">
        <v>18</v>
      </c>
      <c r="H193" s="18" t="s">
        <v>19</v>
      </c>
      <c r="I193" s="19" t="s">
        <v>20</v>
      </c>
      <c r="J193" s="11">
        <v>6577</v>
      </c>
      <c r="K193" s="11">
        <v>25</v>
      </c>
      <c r="L193" s="11">
        <v>2</v>
      </c>
      <c r="M193" s="22">
        <v>822125</v>
      </c>
      <c r="N193" s="19" t="s">
        <v>892</v>
      </c>
      <c r="O193" s="23"/>
      <c r="P193" s="19" t="s">
        <v>893</v>
      </c>
      <c r="Q193" s="1">
        <v>0</v>
      </c>
      <c r="R193" s="1">
        <v>0</v>
      </c>
      <c r="S193" s="1">
        <v>11400</v>
      </c>
      <c r="T193" s="1">
        <v>0</v>
      </c>
      <c r="U193" s="2">
        <f t="shared" ref="U193:U256" si="6">IF(S193=0," ",Q193/S193)</f>
        <v>0</v>
      </c>
      <c r="V193" s="2">
        <f t="shared" ref="V193:V256" si="7">J193/S193</f>
        <v>0.57692982456140351</v>
      </c>
      <c r="W193" s="2"/>
      <c r="X193" s="10" t="s">
        <v>1042</v>
      </c>
      <c r="Y193" s="3"/>
    </row>
    <row r="194" spans="1:25" ht="22.5" hidden="1" customHeight="1" x14ac:dyDescent="0.2">
      <c r="A194" s="18">
        <v>93</v>
      </c>
      <c r="B194" s="19" t="s">
        <v>346</v>
      </c>
      <c r="C194" s="20" t="s">
        <v>15</v>
      </c>
      <c r="D194" s="21">
        <v>41521.41805555555</v>
      </c>
      <c r="E194" s="11" t="s">
        <v>347</v>
      </c>
      <c r="F194" s="20" t="s">
        <v>17</v>
      </c>
      <c r="G194" s="20" t="s">
        <v>18</v>
      </c>
      <c r="H194" s="18" t="s">
        <v>19</v>
      </c>
      <c r="I194" s="19" t="s">
        <v>20</v>
      </c>
      <c r="J194" s="11">
        <v>4100</v>
      </c>
      <c r="K194" s="11">
        <v>13</v>
      </c>
      <c r="L194" s="11">
        <v>1</v>
      </c>
      <c r="M194" s="22">
        <v>350000</v>
      </c>
      <c r="N194" s="19" t="s">
        <v>348</v>
      </c>
      <c r="O194" s="23"/>
      <c r="P194" s="19" t="s">
        <v>349</v>
      </c>
      <c r="Q194" s="1">
        <v>4794</v>
      </c>
      <c r="R194" s="1">
        <v>4253</v>
      </c>
      <c r="S194" s="1">
        <v>7000</v>
      </c>
      <c r="T194" s="1">
        <v>2008</v>
      </c>
      <c r="U194" s="2">
        <f t="shared" si="6"/>
        <v>0.68485714285714283</v>
      </c>
      <c r="V194" s="2">
        <f t="shared" si="7"/>
        <v>0.58571428571428574</v>
      </c>
      <c r="W194" s="2"/>
      <c r="X194" s="10" t="s">
        <v>1042</v>
      </c>
      <c r="Y194" s="3"/>
    </row>
    <row r="195" spans="1:25" ht="22.5" hidden="1" customHeight="1" x14ac:dyDescent="0.2">
      <c r="A195" s="18">
        <v>182</v>
      </c>
      <c r="B195" s="19" t="s">
        <v>638</v>
      </c>
      <c r="C195" s="20" t="s">
        <v>15</v>
      </c>
      <c r="D195" s="21">
        <v>42138.518055555556</v>
      </c>
      <c r="E195" s="11" t="s">
        <v>639</v>
      </c>
      <c r="F195" s="20" t="s">
        <v>17</v>
      </c>
      <c r="G195" s="20" t="s">
        <v>18</v>
      </c>
      <c r="H195" s="18" t="s">
        <v>19</v>
      </c>
      <c r="I195" s="19" t="s">
        <v>20</v>
      </c>
      <c r="J195" s="11">
        <v>4000</v>
      </c>
      <c r="K195" s="11">
        <v>25</v>
      </c>
      <c r="L195" s="11">
        <v>2</v>
      </c>
      <c r="M195" s="22">
        <v>468000</v>
      </c>
      <c r="N195" s="19" t="s">
        <v>640</v>
      </c>
      <c r="O195" s="23"/>
      <c r="P195" s="19" t="s">
        <v>641</v>
      </c>
      <c r="Q195" s="1">
        <v>4342</v>
      </c>
      <c r="R195" s="1">
        <v>3387</v>
      </c>
      <c r="S195" s="1">
        <v>6600</v>
      </c>
      <c r="T195" s="1">
        <v>2017</v>
      </c>
      <c r="U195" s="2">
        <f t="shared" si="6"/>
        <v>0.65787878787878784</v>
      </c>
      <c r="V195" s="2">
        <f t="shared" si="7"/>
        <v>0.60606060606060608</v>
      </c>
      <c r="W195" s="2">
        <f>IF(T195&gt;2011,U195-V195,"")</f>
        <v>5.1818181818181763E-2</v>
      </c>
      <c r="X195" s="10" t="s">
        <v>1042</v>
      </c>
    </row>
    <row r="196" spans="1:25" ht="22.5" hidden="1" customHeight="1" x14ac:dyDescent="0.2">
      <c r="A196" s="18">
        <v>200</v>
      </c>
      <c r="B196" s="19" t="s">
        <v>697</v>
      </c>
      <c r="C196" s="20" t="s">
        <v>15</v>
      </c>
      <c r="D196" s="21">
        <v>42577.510416666664</v>
      </c>
      <c r="E196" s="11" t="s">
        <v>698</v>
      </c>
      <c r="F196" s="20" t="s">
        <v>17</v>
      </c>
      <c r="G196" s="20" t="s">
        <v>18</v>
      </c>
      <c r="H196" s="18" t="s">
        <v>19</v>
      </c>
      <c r="I196" s="19" t="s">
        <v>20</v>
      </c>
      <c r="J196" s="11">
        <v>6302</v>
      </c>
      <c r="K196" s="11">
        <v>25</v>
      </c>
      <c r="L196" s="11">
        <v>2</v>
      </c>
      <c r="M196" s="22">
        <v>525000</v>
      </c>
      <c r="N196" s="19" t="s">
        <v>699</v>
      </c>
      <c r="O196" s="23"/>
      <c r="P196" s="19" t="s">
        <v>364</v>
      </c>
      <c r="Q196" s="1">
        <v>0</v>
      </c>
      <c r="R196" s="1">
        <v>0</v>
      </c>
      <c r="S196" s="1">
        <v>10725</v>
      </c>
      <c r="T196" s="1">
        <v>0</v>
      </c>
      <c r="U196" s="2">
        <f t="shared" si="6"/>
        <v>0</v>
      </c>
      <c r="V196" s="2">
        <f t="shared" si="7"/>
        <v>0.58759906759906755</v>
      </c>
      <c r="W196" s="2"/>
      <c r="X196" s="10" t="s">
        <v>1042</v>
      </c>
      <c r="Y196" s="3"/>
    </row>
    <row r="197" spans="1:25" ht="22.5" hidden="1" customHeight="1" x14ac:dyDescent="0.2">
      <c r="A197" s="18">
        <v>217</v>
      </c>
      <c r="B197" s="19" t="s">
        <v>751</v>
      </c>
      <c r="C197" s="20" t="s">
        <v>15</v>
      </c>
      <c r="D197" s="21">
        <v>42550.554861111108</v>
      </c>
      <c r="E197" s="11" t="s">
        <v>752</v>
      </c>
      <c r="F197" s="20" t="s">
        <v>17</v>
      </c>
      <c r="G197" s="20" t="s">
        <v>18</v>
      </c>
      <c r="H197" s="18" t="s">
        <v>19</v>
      </c>
      <c r="I197" s="19" t="s">
        <v>20</v>
      </c>
      <c r="J197" s="11">
        <v>4173</v>
      </c>
      <c r="K197" s="11">
        <v>25</v>
      </c>
      <c r="L197" s="11">
        <v>2</v>
      </c>
      <c r="M197" s="22">
        <v>522625</v>
      </c>
      <c r="N197" s="19" t="s">
        <v>753</v>
      </c>
      <c r="O197" s="23"/>
      <c r="P197" s="19" t="s">
        <v>722</v>
      </c>
      <c r="Q197" s="1">
        <v>0</v>
      </c>
      <c r="R197" s="1">
        <v>0</v>
      </c>
      <c r="S197" s="1">
        <v>7000</v>
      </c>
      <c r="T197" s="1">
        <v>0</v>
      </c>
      <c r="U197" s="2">
        <f t="shared" si="6"/>
        <v>0</v>
      </c>
      <c r="V197" s="2">
        <f t="shared" si="7"/>
        <v>0.5961428571428572</v>
      </c>
      <c r="W197" s="2"/>
      <c r="X197" s="10" t="s">
        <v>1042</v>
      </c>
      <c r="Y197" s="3"/>
    </row>
    <row r="198" spans="1:25" ht="22.5" hidden="1" customHeight="1" x14ac:dyDescent="0.2">
      <c r="A198" s="18">
        <v>179</v>
      </c>
      <c r="B198" s="19" t="s">
        <v>628</v>
      </c>
      <c r="C198" s="20" t="s">
        <v>15</v>
      </c>
      <c r="D198" s="21">
        <v>42237.661111111112</v>
      </c>
      <c r="E198" s="11" t="s">
        <v>629</v>
      </c>
      <c r="F198" s="20" t="s">
        <v>17</v>
      </c>
      <c r="G198" s="20" t="s">
        <v>18</v>
      </c>
      <c r="H198" s="18" t="s">
        <v>19</v>
      </c>
      <c r="I198" s="19" t="s">
        <v>20</v>
      </c>
      <c r="J198" s="11">
        <v>3800</v>
      </c>
      <c r="K198" s="11">
        <v>24</v>
      </c>
      <c r="L198" s="11">
        <v>2</v>
      </c>
      <c r="M198" s="22">
        <v>400000</v>
      </c>
      <c r="N198" s="19" t="s">
        <v>630</v>
      </c>
      <c r="O198" s="23"/>
      <c r="P198" s="19" t="s">
        <v>631</v>
      </c>
      <c r="Q198" s="1">
        <v>4306</v>
      </c>
      <c r="R198" s="1">
        <v>4000</v>
      </c>
      <c r="S198" s="1">
        <v>6480</v>
      </c>
      <c r="T198" s="1">
        <v>2016</v>
      </c>
      <c r="U198" s="2">
        <f t="shared" si="6"/>
        <v>0.66450617283950619</v>
      </c>
      <c r="V198" s="2">
        <f t="shared" si="7"/>
        <v>0.5864197530864198</v>
      </c>
      <c r="W198" s="2">
        <f>IF(T198&gt;2011,U198-V198,"")</f>
        <v>7.8086419753086389E-2</v>
      </c>
      <c r="X198" s="10" t="s">
        <v>1042</v>
      </c>
    </row>
    <row r="199" spans="1:25" ht="22.5" hidden="1" customHeight="1" x14ac:dyDescent="0.2">
      <c r="A199" s="18">
        <v>226</v>
      </c>
      <c r="B199" s="19" t="s">
        <v>780</v>
      </c>
      <c r="C199" s="20" t="s">
        <v>15</v>
      </c>
      <c r="D199" s="21">
        <v>42394.515972222223</v>
      </c>
      <c r="E199" s="11" t="s">
        <v>781</v>
      </c>
      <c r="F199" s="20" t="s">
        <v>17</v>
      </c>
      <c r="G199" s="20" t="s">
        <v>18</v>
      </c>
      <c r="H199" s="18" t="s">
        <v>19</v>
      </c>
      <c r="I199" s="19" t="s">
        <v>20</v>
      </c>
      <c r="J199" s="11">
        <v>6341</v>
      </c>
      <c r="K199" s="11">
        <v>25</v>
      </c>
      <c r="L199" s="11">
        <v>2</v>
      </c>
      <c r="M199" s="22">
        <v>792625</v>
      </c>
      <c r="N199" s="19" t="s">
        <v>782</v>
      </c>
      <c r="O199" s="23"/>
      <c r="P199" s="19" t="s">
        <v>663</v>
      </c>
      <c r="Q199" s="1">
        <v>7043</v>
      </c>
      <c r="R199" s="1">
        <v>5462</v>
      </c>
      <c r="S199" s="1">
        <v>10500</v>
      </c>
      <c r="T199" s="1">
        <v>2017</v>
      </c>
      <c r="U199" s="2">
        <f t="shared" si="6"/>
        <v>0.67076190476190478</v>
      </c>
      <c r="V199" s="2">
        <f t="shared" si="7"/>
        <v>0.60390476190476194</v>
      </c>
      <c r="W199" s="2">
        <f>IF(T199&gt;2011,U199-V199,"")</f>
        <v>6.6857142857142837E-2</v>
      </c>
      <c r="X199" s="10" t="s">
        <v>1042</v>
      </c>
    </row>
    <row r="200" spans="1:25" ht="22.5" customHeight="1" x14ac:dyDescent="0.2">
      <c r="A200" s="18">
        <v>167</v>
      </c>
      <c r="B200" s="19" t="s">
        <v>589</v>
      </c>
      <c r="C200" s="20" t="s">
        <v>15</v>
      </c>
      <c r="D200" s="21">
        <v>42081.581249999996</v>
      </c>
      <c r="E200" s="11" t="s">
        <v>590</v>
      </c>
      <c r="F200" s="20" t="s">
        <v>17</v>
      </c>
      <c r="G200" s="20" t="s">
        <v>18</v>
      </c>
      <c r="H200" s="18" t="s">
        <v>19</v>
      </c>
      <c r="I200" s="19" t="s">
        <v>20</v>
      </c>
      <c r="J200" s="11">
        <v>3078</v>
      </c>
      <c r="K200" s="11">
        <v>23</v>
      </c>
      <c r="L200" s="11">
        <v>2</v>
      </c>
      <c r="M200" s="22">
        <v>250088</v>
      </c>
      <c r="N200" s="19" t="s">
        <v>591</v>
      </c>
      <c r="O200" s="23"/>
      <c r="P200" s="19" t="s">
        <v>592</v>
      </c>
      <c r="Q200" s="1">
        <v>3446</v>
      </c>
      <c r="R200" s="1">
        <v>2661</v>
      </c>
      <c r="S200" s="1">
        <v>5000</v>
      </c>
      <c r="T200" s="1">
        <v>2016</v>
      </c>
      <c r="U200" s="2">
        <f t="shared" si="6"/>
        <v>0.68920000000000003</v>
      </c>
      <c r="V200" s="2">
        <f t="shared" si="7"/>
        <v>0.61560000000000004</v>
      </c>
      <c r="W200" s="2">
        <f>IF(T200&gt;2011,U200-V200,"")</f>
        <v>7.3599999999999999E-2</v>
      </c>
      <c r="X200" s="10" t="s">
        <v>1042</v>
      </c>
    </row>
    <row r="201" spans="1:25" ht="22.5" hidden="1" customHeight="1" x14ac:dyDescent="0.2">
      <c r="A201" s="18">
        <v>125</v>
      </c>
      <c r="B201" s="19" t="s">
        <v>457</v>
      </c>
      <c r="C201" s="20" t="s">
        <v>15</v>
      </c>
      <c r="D201" s="21">
        <v>42544.337500000001</v>
      </c>
      <c r="E201" s="11" t="s">
        <v>458</v>
      </c>
      <c r="F201" s="20" t="s">
        <v>17</v>
      </c>
      <c r="G201" s="20" t="s">
        <v>18</v>
      </c>
      <c r="H201" s="18" t="s">
        <v>19</v>
      </c>
      <c r="I201" s="19" t="s">
        <v>64</v>
      </c>
      <c r="J201" s="11">
        <v>3800</v>
      </c>
      <c r="K201" s="11">
        <v>25</v>
      </c>
      <c r="L201" s="11">
        <v>1</v>
      </c>
      <c r="M201" s="22">
        <v>350000</v>
      </c>
      <c r="N201" s="19" t="s">
        <v>459</v>
      </c>
      <c r="O201" s="23"/>
      <c r="P201" s="19" t="s">
        <v>460</v>
      </c>
      <c r="Q201" s="1">
        <v>0</v>
      </c>
      <c r="R201" s="1">
        <v>0</v>
      </c>
      <c r="S201" s="1">
        <v>6250</v>
      </c>
      <c r="T201" s="1">
        <v>0</v>
      </c>
      <c r="U201" s="2">
        <f t="shared" si="6"/>
        <v>0</v>
      </c>
      <c r="V201" s="2">
        <f t="shared" si="7"/>
        <v>0.60799999999999998</v>
      </c>
      <c r="W201" s="2"/>
      <c r="X201" s="10" t="s">
        <v>1043</v>
      </c>
      <c r="Y201" s="3"/>
    </row>
    <row r="202" spans="1:25" ht="22.5" hidden="1" customHeight="1" x14ac:dyDescent="0.2">
      <c r="A202" s="18">
        <v>16</v>
      </c>
      <c r="B202" s="19" t="s">
        <v>77</v>
      </c>
      <c r="C202" s="20" t="s">
        <v>15</v>
      </c>
      <c r="D202" s="21">
        <v>41472.595833333333</v>
      </c>
      <c r="E202" s="11" t="s">
        <v>78</v>
      </c>
      <c r="F202" s="20" t="s">
        <v>17</v>
      </c>
      <c r="G202" s="20" t="s">
        <v>18</v>
      </c>
      <c r="H202" s="18" t="s">
        <v>19</v>
      </c>
      <c r="I202" s="19" t="s">
        <v>20</v>
      </c>
      <c r="J202" s="11">
        <v>3575</v>
      </c>
      <c r="K202" s="11">
        <v>18</v>
      </c>
      <c r="L202" s="11">
        <v>2</v>
      </c>
      <c r="M202" s="22">
        <v>290469</v>
      </c>
      <c r="N202" s="19" t="s">
        <v>79</v>
      </c>
      <c r="O202" s="23"/>
      <c r="P202" s="19" t="s">
        <v>80</v>
      </c>
      <c r="Q202" s="1">
        <v>4015</v>
      </c>
      <c r="R202" s="1">
        <v>3075</v>
      </c>
      <c r="S202" s="1">
        <v>5750</v>
      </c>
      <c r="T202" s="1">
        <v>2015</v>
      </c>
      <c r="U202" s="2">
        <f t="shared" si="6"/>
        <v>0.69826086956521738</v>
      </c>
      <c r="V202" s="2">
        <f t="shared" si="7"/>
        <v>0.62173913043478257</v>
      </c>
      <c r="W202" s="2">
        <f>IF(T202&gt;2011,U202-V202,"")</f>
        <v>7.6521739130434807E-2</v>
      </c>
      <c r="X202" s="10" t="s">
        <v>1042</v>
      </c>
    </row>
    <row r="203" spans="1:25" ht="22.5" hidden="1" customHeight="1" x14ac:dyDescent="0.2">
      <c r="A203" s="18">
        <v>76</v>
      </c>
      <c r="B203" s="19" t="s">
        <v>289</v>
      </c>
      <c r="C203" s="20" t="s">
        <v>15</v>
      </c>
      <c r="D203" s="21">
        <v>41669.62222222222</v>
      </c>
      <c r="E203" s="11" t="s">
        <v>290</v>
      </c>
      <c r="F203" s="20" t="s">
        <v>17</v>
      </c>
      <c r="G203" s="20" t="s">
        <v>18</v>
      </c>
      <c r="H203" s="18" t="s">
        <v>19</v>
      </c>
      <c r="I203" s="19" t="s">
        <v>20</v>
      </c>
      <c r="J203" s="11">
        <v>4100</v>
      </c>
      <c r="K203" s="11">
        <v>25</v>
      </c>
      <c r="L203" s="11">
        <v>2</v>
      </c>
      <c r="M203" s="22">
        <v>340300</v>
      </c>
      <c r="N203" s="19" t="s">
        <v>291</v>
      </c>
      <c r="O203" s="23"/>
      <c r="P203" s="19" t="s">
        <v>292</v>
      </c>
      <c r="Q203" s="1">
        <v>4622</v>
      </c>
      <c r="R203" s="1">
        <v>4097</v>
      </c>
      <c r="S203" s="1">
        <v>6613</v>
      </c>
      <c r="T203" s="1">
        <v>2015</v>
      </c>
      <c r="U203" s="2">
        <f t="shared" si="6"/>
        <v>0.69892635717526086</v>
      </c>
      <c r="V203" s="2">
        <f t="shared" si="7"/>
        <v>0.6199909269620445</v>
      </c>
      <c r="W203" s="2">
        <f>IF(T203&gt;2011,U203-V203,"")</f>
        <v>7.8935430213216362E-2</v>
      </c>
      <c r="X203" s="10" t="s">
        <v>1042</v>
      </c>
    </row>
    <row r="204" spans="1:25" ht="22.5" hidden="1" customHeight="1" x14ac:dyDescent="0.2">
      <c r="A204" s="18">
        <v>121</v>
      </c>
      <c r="B204" s="19" t="s">
        <v>444</v>
      </c>
      <c r="C204" s="20" t="s">
        <v>15</v>
      </c>
      <c r="D204" s="21">
        <v>41991.402777777774</v>
      </c>
      <c r="E204" s="11" t="s">
        <v>445</v>
      </c>
      <c r="F204" s="20" t="s">
        <v>17</v>
      </c>
      <c r="G204" s="20" t="s">
        <v>18</v>
      </c>
      <c r="H204" s="18" t="s">
        <v>19</v>
      </c>
      <c r="I204" s="19" t="s">
        <v>20</v>
      </c>
      <c r="J204" s="11">
        <v>2124</v>
      </c>
      <c r="K204" s="11">
        <v>22</v>
      </c>
      <c r="L204" s="11">
        <v>2</v>
      </c>
      <c r="M204" s="22">
        <v>575000</v>
      </c>
      <c r="N204" s="19" t="s">
        <v>446</v>
      </c>
      <c r="O204" s="23"/>
      <c r="P204" s="19" t="s">
        <v>447</v>
      </c>
      <c r="Q204" s="1">
        <v>5814</v>
      </c>
      <c r="R204" s="1">
        <v>4815</v>
      </c>
      <c r="S204" s="1">
        <v>8190</v>
      </c>
      <c r="T204" s="1">
        <v>2017</v>
      </c>
      <c r="U204" s="2">
        <f t="shared" si="6"/>
        <v>0.70989010989010992</v>
      </c>
      <c r="V204" s="2">
        <f t="shared" si="7"/>
        <v>0.25934065934065936</v>
      </c>
      <c r="W204" s="2">
        <f>IF(T204&gt;2011,U204-V204,"")</f>
        <v>0.45054945054945056</v>
      </c>
      <c r="X204" s="10" t="s">
        <v>1042</v>
      </c>
      <c r="Y204" s="24" t="s">
        <v>1055</v>
      </c>
    </row>
    <row r="205" spans="1:25" ht="22.5" hidden="1" customHeight="1" x14ac:dyDescent="0.2">
      <c r="A205" s="18">
        <v>198</v>
      </c>
      <c r="B205" s="19" t="s">
        <v>690</v>
      </c>
      <c r="C205" s="20" t="s">
        <v>15</v>
      </c>
      <c r="D205" s="21">
        <v>42307.629861111112</v>
      </c>
      <c r="E205" s="11" t="s">
        <v>691</v>
      </c>
      <c r="F205" s="20" t="s">
        <v>17</v>
      </c>
      <c r="G205" s="20" t="s">
        <v>18</v>
      </c>
      <c r="H205" s="18" t="s">
        <v>19</v>
      </c>
      <c r="I205" s="19" t="s">
        <v>20</v>
      </c>
      <c r="J205" s="11">
        <v>3700</v>
      </c>
      <c r="K205" s="11">
        <v>26</v>
      </c>
      <c r="L205" s="11">
        <v>2</v>
      </c>
      <c r="M205" s="22">
        <v>400000</v>
      </c>
      <c r="N205" s="19" t="s">
        <v>692</v>
      </c>
      <c r="O205" s="23"/>
      <c r="P205" s="19" t="s">
        <v>159</v>
      </c>
      <c r="Q205" s="1">
        <v>4046</v>
      </c>
      <c r="R205" s="1">
        <v>3355</v>
      </c>
      <c r="S205" s="1">
        <v>5615</v>
      </c>
      <c r="T205" s="1">
        <v>2016</v>
      </c>
      <c r="U205" s="2">
        <f t="shared" si="6"/>
        <v>0.72056990204808546</v>
      </c>
      <c r="V205" s="2">
        <f t="shared" si="7"/>
        <v>0.6589492430988424</v>
      </c>
      <c r="W205" s="2">
        <f>IF(T205&gt;2011,U205-V205,"")</f>
        <v>6.1620658949243068E-2</v>
      </c>
      <c r="X205" s="10" t="s">
        <v>1042</v>
      </c>
    </row>
    <row r="206" spans="1:25" ht="22.5" hidden="1" customHeight="1" x14ac:dyDescent="0.2">
      <c r="A206" s="18">
        <v>197</v>
      </c>
      <c r="B206" s="19" t="s">
        <v>686</v>
      </c>
      <c r="C206" s="20" t="s">
        <v>15</v>
      </c>
      <c r="D206" s="21">
        <v>42584.399305555555</v>
      </c>
      <c r="E206" s="11" t="s">
        <v>687</v>
      </c>
      <c r="F206" s="20" t="s">
        <v>17</v>
      </c>
      <c r="G206" s="20" t="s">
        <v>18</v>
      </c>
      <c r="H206" s="18" t="s">
        <v>19</v>
      </c>
      <c r="I206" s="19" t="s">
        <v>20</v>
      </c>
      <c r="J206" s="11">
        <v>2866</v>
      </c>
      <c r="K206" s="11">
        <v>1</v>
      </c>
      <c r="L206" s="11">
        <v>2</v>
      </c>
      <c r="M206" s="22">
        <v>475000</v>
      </c>
      <c r="N206" s="19" t="s">
        <v>688</v>
      </c>
      <c r="O206" s="23"/>
      <c r="P206" s="19" t="s">
        <v>689</v>
      </c>
      <c r="Q206" s="1">
        <v>5017</v>
      </c>
      <c r="R206" s="1">
        <v>3721</v>
      </c>
      <c r="S206" s="1">
        <v>6950</v>
      </c>
      <c r="T206" s="1">
        <v>2017</v>
      </c>
      <c r="U206" s="2">
        <f t="shared" si="6"/>
        <v>0.72187050359712235</v>
      </c>
      <c r="V206" s="2">
        <f t="shared" si="7"/>
        <v>0.41237410071942449</v>
      </c>
      <c r="W206" s="2">
        <f>IF(T206&gt;2011,U206-V206,"")</f>
        <v>0.30949640287769786</v>
      </c>
      <c r="X206" s="10" t="s">
        <v>1042</v>
      </c>
      <c r="Y206" s="24" t="s">
        <v>1055</v>
      </c>
    </row>
    <row r="207" spans="1:25" ht="33.75" hidden="1" customHeight="1" x14ac:dyDescent="0.2">
      <c r="A207" s="18">
        <v>128</v>
      </c>
      <c r="B207" s="19" t="s">
        <v>466</v>
      </c>
      <c r="C207" s="20" t="s">
        <v>15</v>
      </c>
      <c r="D207" s="21">
        <v>42059.594444444439</v>
      </c>
      <c r="E207" s="11" t="s">
        <v>467</v>
      </c>
      <c r="F207" s="20" t="s">
        <v>17</v>
      </c>
      <c r="G207" s="20" t="s">
        <v>18</v>
      </c>
      <c r="H207" s="18" t="s">
        <v>19</v>
      </c>
      <c r="I207" s="19" t="s">
        <v>20</v>
      </c>
      <c r="J207" s="11">
        <v>3600</v>
      </c>
      <c r="K207" s="11">
        <v>25</v>
      </c>
      <c r="L207" s="11">
        <v>2</v>
      </c>
      <c r="M207" s="22">
        <v>300000</v>
      </c>
      <c r="N207" s="19" t="s">
        <v>468</v>
      </c>
      <c r="O207" s="23"/>
      <c r="P207" s="19" t="s">
        <v>214</v>
      </c>
      <c r="Q207" s="1">
        <v>0</v>
      </c>
      <c r="R207" s="1">
        <v>0</v>
      </c>
      <c r="S207" s="1">
        <v>5800</v>
      </c>
      <c r="T207" s="1">
        <v>0</v>
      </c>
      <c r="U207" s="2">
        <f t="shared" si="6"/>
        <v>0</v>
      </c>
      <c r="V207" s="2">
        <f t="shared" si="7"/>
        <v>0.62068965517241381</v>
      </c>
      <c r="W207" s="2"/>
      <c r="X207" s="10" t="s">
        <v>1042</v>
      </c>
      <c r="Y207" s="3"/>
    </row>
    <row r="208" spans="1:25" ht="22.5" hidden="1" customHeight="1" x14ac:dyDescent="0.2">
      <c r="A208" s="18">
        <v>168</v>
      </c>
      <c r="B208" s="19" t="s">
        <v>593</v>
      </c>
      <c r="C208" s="20" t="s">
        <v>15</v>
      </c>
      <c r="D208" s="21">
        <v>42265.351388888885</v>
      </c>
      <c r="E208" s="11" t="s">
        <v>594</v>
      </c>
      <c r="F208" s="20" t="s">
        <v>17</v>
      </c>
      <c r="G208" s="20" t="s">
        <v>18</v>
      </c>
      <c r="H208" s="18" t="s">
        <v>19</v>
      </c>
      <c r="I208" s="19" t="s">
        <v>20</v>
      </c>
      <c r="J208" s="11">
        <v>4200</v>
      </c>
      <c r="K208" s="11">
        <v>25</v>
      </c>
      <c r="L208" s="11">
        <v>2</v>
      </c>
      <c r="M208" s="22">
        <v>500000</v>
      </c>
      <c r="N208" s="19" t="s">
        <v>595</v>
      </c>
      <c r="O208" s="23"/>
      <c r="P208" s="19" t="s">
        <v>596</v>
      </c>
      <c r="Q208" s="1">
        <v>4550</v>
      </c>
      <c r="R208" s="1">
        <v>3787</v>
      </c>
      <c r="S208" s="1">
        <v>6250</v>
      </c>
      <c r="T208" s="1">
        <v>2016</v>
      </c>
      <c r="U208" s="2">
        <f t="shared" si="6"/>
        <v>0.72799999999999998</v>
      </c>
      <c r="V208" s="2">
        <f t="shared" si="7"/>
        <v>0.67200000000000004</v>
      </c>
      <c r="W208" s="2">
        <f>IF(T208&gt;2011,U208-V208,"")</f>
        <v>5.5999999999999939E-2</v>
      </c>
      <c r="X208" s="10" t="s">
        <v>1042</v>
      </c>
    </row>
    <row r="209" spans="1:25" ht="22.5" hidden="1" customHeight="1" x14ac:dyDescent="0.2">
      <c r="A209" s="18">
        <v>25</v>
      </c>
      <c r="B209" s="19" t="s">
        <v>107</v>
      </c>
      <c r="C209" s="20" t="s">
        <v>15</v>
      </c>
      <c r="D209" s="21">
        <v>41750.488888888889</v>
      </c>
      <c r="E209" s="11" t="s">
        <v>108</v>
      </c>
      <c r="F209" s="20" t="s">
        <v>17</v>
      </c>
      <c r="G209" s="20" t="s">
        <v>18</v>
      </c>
      <c r="H209" s="18" t="s">
        <v>19</v>
      </c>
      <c r="I209" s="19" t="s">
        <v>20</v>
      </c>
      <c r="J209" s="11">
        <v>7193</v>
      </c>
      <c r="K209" s="11">
        <v>25</v>
      </c>
      <c r="L209" s="11">
        <v>2</v>
      </c>
      <c r="M209" s="22">
        <v>3200000</v>
      </c>
      <c r="N209" s="19" t="s">
        <v>109</v>
      </c>
      <c r="O209" s="23"/>
      <c r="P209" s="19" t="s">
        <v>110</v>
      </c>
      <c r="Q209" s="1">
        <v>12258</v>
      </c>
      <c r="R209" s="1">
        <v>7694</v>
      </c>
      <c r="S209" s="1">
        <v>16565</v>
      </c>
      <c r="T209" s="1">
        <v>2016</v>
      </c>
      <c r="U209" s="2">
        <f t="shared" si="6"/>
        <v>0.73999396317536981</v>
      </c>
      <c r="V209" s="2">
        <f t="shared" si="7"/>
        <v>0.43422879565348627</v>
      </c>
      <c r="W209" s="2">
        <f>IF(T209&gt;2011,U209-V209,"")</f>
        <v>0.30576516752188354</v>
      </c>
      <c r="X209" s="10" t="s">
        <v>1042</v>
      </c>
      <c r="Y209" s="24" t="s">
        <v>1056</v>
      </c>
    </row>
    <row r="210" spans="1:25" ht="22.5" hidden="1" customHeight="1" x14ac:dyDescent="0.2">
      <c r="A210" s="18">
        <v>178</v>
      </c>
      <c r="B210" s="19" t="s">
        <v>626</v>
      </c>
      <c r="C210" s="20" t="s">
        <v>15</v>
      </c>
      <c r="D210" s="21">
        <v>42265.351388888885</v>
      </c>
      <c r="E210" s="11" t="s">
        <v>627</v>
      </c>
      <c r="F210" s="20" t="s">
        <v>17</v>
      </c>
      <c r="G210" s="20" t="s">
        <v>18</v>
      </c>
      <c r="H210" s="18" t="s">
        <v>19</v>
      </c>
      <c r="I210" s="19" t="s">
        <v>20</v>
      </c>
      <c r="J210" s="11">
        <v>4380</v>
      </c>
      <c r="K210" s="11">
        <v>15</v>
      </c>
      <c r="L210" s="11">
        <v>2</v>
      </c>
      <c r="M210" s="22">
        <v>438000</v>
      </c>
      <c r="N210" s="19" t="s">
        <v>595</v>
      </c>
      <c r="O210" s="23"/>
      <c r="P210" s="19" t="s">
        <v>596</v>
      </c>
      <c r="Q210" s="1">
        <v>4211</v>
      </c>
      <c r="R210" s="1">
        <v>3391</v>
      </c>
      <c r="S210" s="1">
        <v>5650</v>
      </c>
      <c r="T210" s="1">
        <v>2016</v>
      </c>
      <c r="U210" s="2">
        <f t="shared" si="6"/>
        <v>0.74530973451327431</v>
      </c>
      <c r="V210" s="2">
        <f t="shared" si="7"/>
        <v>0.77522123893805306</v>
      </c>
      <c r="W210" s="2">
        <f>IF(T210&gt;2011,U210-V210,"")</f>
        <v>-2.9911504424778745E-2</v>
      </c>
      <c r="X210" s="10" t="s">
        <v>1042</v>
      </c>
    </row>
    <row r="211" spans="1:25" ht="22.5" hidden="1" customHeight="1" x14ac:dyDescent="0.2">
      <c r="A211" s="18">
        <v>281</v>
      </c>
      <c r="B211" s="19" t="s">
        <v>966</v>
      </c>
      <c r="C211" s="20" t="s">
        <v>15</v>
      </c>
      <c r="D211" s="21">
        <v>42972.590277777774</v>
      </c>
      <c r="E211" s="11" t="s">
        <v>967</v>
      </c>
      <c r="F211" s="20" t="s">
        <v>17</v>
      </c>
      <c r="G211" s="20" t="s">
        <v>18</v>
      </c>
      <c r="H211" s="18" t="s">
        <v>19</v>
      </c>
      <c r="I211" s="19" t="s">
        <v>20</v>
      </c>
      <c r="J211" s="11">
        <v>4734</v>
      </c>
      <c r="K211" s="11">
        <v>28</v>
      </c>
      <c r="L211" s="11">
        <v>2</v>
      </c>
      <c r="M211" s="22">
        <v>627000</v>
      </c>
      <c r="N211" s="19" t="s">
        <v>968</v>
      </c>
      <c r="O211" s="23"/>
      <c r="P211" s="19" t="s">
        <v>969</v>
      </c>
      <c r="Q211" s="1">
        <v>0</v>
      </c>
      <c r="R211" s="1">
        <v>0</v>
      </c>
      <c r="S211" s="1">
        <v>7515</v>
      </c>
      <c r="T211" s="1">
        <v>0</v>
      </c>
      <c r="U211" s="2">
        <f t="shared" si="6"/>
        <v>0</v>
      </c>
      <c r="V211" s="2">
        <f t="shared" si="7"/>
        <v>0.62994011976047903</v>
      </c>
      <c r="W211" s="2"/>
      <c r="X211" s="10" t="s">
        <v>1042</v>
      </c>
      <c r="Y211" s="3"/>
    </row>
    <row r="212" spans="1:25" ht="22.5" hidden="1" customHeight="1" x14ac:dyDescent="0.2">
      <c r="A212" s="18">
        <v>131</v>
      </c>
      <c r="B212" s="19" t="s">
        <v>475</v>
      </c>
      <c r="C212" s="20" t="s">
        <v>15</v>
      </c>
      <c r="D212" s="21">
        <v>42109.632638888885</v>
      </c>
      <c r="E212" s="11" t="s">
        <v>476</v>
      </c>
      <c r="F212" s="20" t="s">
        <v>17</v>
      </c>
      <c r="G212" s="20" t="s">
        <v>18</v>
      </c>
      <c r="H212" s="18" t="s">
        <v>19</v>
      </c>
      <c r="I212" s="19" t="s">
        <v>20</v>
      </c>
      <c r="J212" s="11">
        <v>4050</v>
      </c>
      <c r="K212" s="11">
        <v>24</v>
      </c>
      <c r="L212" s="11">
        <v>2</v>
      </c>
      <c r="M212" s="22">
        <v>329063</v>
      </c>
      <c r="N212" s="19" t="s">
        <v>477</v>
      </c>
      <c r="O212" s="23"/>
      <c r="P212" s="19" t="s">
        <v>447</v>
      </c>
      <c r="Q212" s="1">
        <v>5590</v>
      </c>
      <c r="R212" s="1">
        <v>4419</v>
      </c>
      <c r="S212" s="1">
        <v>7500</v>
      </c>
      <c r="T212" s="1">
        <v>2017</v>
      </c>
      <c r="U212" s="2">
        <f t="shared" si="6"/>
        <v>0.74533333333333329</v>
      </c>
      <c r="V212" s="2">
        <f t="shared" si="7"/>
        <v>0.54</v>
      </c>
      <c r="W212" s="2">
        <f>IF(T212&gt;2011,U212-V212,"")</f>
        <v>0.20533333333333326</v>
      </c>
      <c r="X212" s="10" t="s">
        <v>1042</v>
      </c>
      <c r="Y212" s="24" t="s">
        <v>1055</v>
      </c>
    </row>
    <row r="213" spans="1:25" ht="22.5" hidden="1" customHeight="1" x14ac:dyDescent="0.2">
      <c r="A213" s="18">
        <v>274</v>
      </c>
      <c r="B213" s="19" t="s">
        <v>943</v>
      </c>
      <c r="C213" s="20" t="s">
        <v>15</v>
      </c>
      <c r="D213" s="21">
        <v>42905.506944444445</v>
      </c>
      <c r="E213" s="11" t="s">
        <v>944</v>
      </c>
      <c r="F213" s="20" t="s">
        <v>17</v>
      </c>
      <c r="G213" s="20" t="s">
        <v>18</v>
      </c>
      <c r="H213" s="18" t="s">
        <v>19</v>
      </c>
      <c r="I213" s="19" t="s">
        <v>20</v>
      </c>
      <c r="J213" s="11">
        <v>4122</v>
      </c>
      <c r="K213" s="11">
        <v>25</v>
      </c>
      <c r="L213" s="11">
        <v>2</v>
      </c>
      <c r="M213" s="22">
        <v>515251</v>
      </c>
      <c r="N213" s="19" t="s">
        <v>945</v>
      </c>
      <c r="O213" s="23"/>
      <c r="P213" s="19" t="s">
        <v>187</v>
      </c>
      <c r="Q213" s="1">
        <v>0</v>
      </c>
      <c r="R213" s="1">
        <v>0</v>
      </c>
      <c r="S213" s="1">
        <v>6488</v>
      </c>
      <c r="T213" s="1">
        <v>0</v>
      </c>
      <c r="U213" s="2">
        <f t="shared" si="6"/>
        <v>0</v>
      </c>
      <c r="V213" s="2">
        <f t="shared" si="7"/>
        <v>0.6353267570900123</v>
      </c>
      <c r="W213" s="2"/>
      <c r="X213" s="10" t="s">
        <v>1042</v>
      </c>
      <c r="Y213" s="3"/>
    </row>
    <row r="214" spans="1:25" ht="22.5" hidden="1" customHeight="1" x14ac:dyDescent="0.2">
      <c r="A214" s="18">
        <v>294</v>
      </c>
      <c r="B214" s="19" t="s">
        <v>1004</v>
      </c>
      <c r="C214" s="20" t="s">
        <v>15</v>
      </c>
      <c r="D214" s="21">
        <v>43143.650694444441</v>
      </c>
      <c r="E214" s="11" t="s">
        <v>1005</v>
      </c>
      <c r="F214" s="20" t="s">
        <v>17</v>
      </c>
      <c r="G214" s="20" t="s">
        <v>18</v>
      </c>
      <c r="H214" s="18" t="s">
        <v>19</v>
      </c>
      <c r="I214" s="19" t="s">
        <v>20</v>
      </c>
      <c r="J214" s="11">
        <v>10000</v>
      </c>
      <c r="K214" s="11">
        <v>26</v>
      </c>
      <c r="L214" s="11">
        <v>2</v>
      </c>
      <c r="M214" s="22">
        <v>1980000</v>
      </c>
      <c r="N214" s="19" t="s">
        <v>1006</v>
      </c>
      <c r="O214" s="23"/>
      <c r="P214" s="19" t="s">
        <v>1007</v>
      </c>
      <c r="Q214" s="1">
        <v>0</v>
      </c>
      <c r="R214" s="1">
        <v>0</v>
      </c>
      <c r="S214" s="1">
        <v>15497</v>
      </c>
      <c r="T214" s="1">
        <v>0</v>
      </c>
      <c r="U214" s="2">
        <f t="shared" si="6"/>
        <v>0</v>
      </c>
      <c r="V214" s="2">
        <f t="shared" si="7"/>
        <v>0.64528618442279151</v>
      </c>
      <c r="W214" s="2"/>
      <c r="X214" s="10" t="s">
        <v>1042</v>
      </c>
      <c r="Y214" s="3"/>
    </row>
    <row r="215" spans="1:25" ht="22.5" hidden="1" customHeight="1" x14ac:dyDescent="0.2">
      <c r="A215" s="18">
        <v>252</v>
      </c>
      <c r="B215" s="19" t="s">
        <v>870</v>
      </c>
      <c r="C215" s="20" t="s">
        <v>15</v>
      </c>
      <c r="D215" s="21">
        <v>43152.513888888891</v>
      </c>
      <c r="E215" s="11" t="s">
        <v>871</v>
      </c>
      <c r="F215" s="20" t="s">
        <v>17</v>
      </c>
      <c r="G215" s="20" t="s">
        <v>18</v>
      </c>
      <c r="H215" s="18" t="s">
        <v>19</v>
      </c>
      <c r="I215" s="19" t="s">
        <v>20</v>
      </c>
      <c r="J215" s="11">
        <v>5445</v>
      </c>
      <c r="K215" s="11">
        <v>25</v>
      </c>
      <c r="L215" s="11">
        <v>2</v>
      </c>
      <c r="M215" s="22">
        <v>687000</v>
      </c>
      <c r="N215" s="19" t="s">
        <v>872</v>
      </c>
      <c r="O215" s="23"/>
      <c r="P215" s="19" t="s">
        <v>873</v>
      </c>
      <c r="Q215" s="1">
        <v>0</v>
      </c>
      <c r="R215" s="1">
        <v>0</v>
      </c>
      <c r="S215" s="1">
        <v>8400</v>
      </c>
      <c r="T215" s="1">
        <v>0</v>
      </c>
      <c r="U215" s="2">
        <f t="shared" si="6"/>
        <v>0</v>
      </c>
      <c r="V215" s="2">
        <f t="shared" si="7"/>
        <v>0.64821428571428574</v>
      </c>
      <c r="W215" s="2"/>
      <c r="X215" s="10" t="s">
        <v>1042</v>
      </c>
      <c r="Y215" s="3"/>
    </row>
    <row r="216" spans="1:25" ht="22.5" hidden="1" customHeight="1" x14ac:dyDescent="0.2">
      <c r="A216" s="18">
        <v>152</v>
      </c>
      <c r="B216" s="19" t="s">
        <v>540</v>
      </c>
      <c r="C216" s="20" t="s">
        <v>15</v>
      </c>
      <c r="D216" s="21">
        <v>42174.506944444445</v>
      </c>
      <c r="E216" s="11" t="s">
        <v>541</v>
      </c>
      <c r="F216" s="20" t="s">
        <v>17</v>
      </c>
      <c r="G216" s="20" t="s">
        <v>18</v>
      </c>
      <c r="H216" s="18" t="s">
        <v>19</v>
      </c>
      <c r="I216" s="19" t="s">
        <v>20</v>
      </c>
      <c r="J216" s="11">
        <v>4206</v>
      </c>
      <c r="K216" s="11">
        <v>25</v>
      </c>
      <c r="L216" s="11">
        <v>2</v>
      </c>
      <c r="M216" s="22">
        <v>700000</v>
      </c>
      <c r="N216" s="19" t="s">
        <v>542</v>
      </c>
      <c r="O216" s="23"/>
      <c r="P216" s="19" t="s">
        <v>34</v>
      </c>
      <c r="Q216" s="1">
        <v>5070</v>
      </c>
      <c r="R216" s="1">
        <v>4241</v>
      </c>
      <c r="S216" s="1">
        <v>6793</v>
      </c>
      <c r="T216" s="1">
        <v>2016</v>
      </c>
      <c r="U216" s="2">
        <f t="shared" si="6"/>
        <v>0.74635654350066249</v>
      </c>
      <c r="V216" s="2">
        <f t="shared" si="7"/>
        <v>0.61916678934196967</v>
      </c>
      <c r="W216" s="2">
        <f>IF(T216&gt;2011,U216-V216,"")</f>
        <v>0.12718975415869282</v>
      </c>
      <c r="X216" s="10" t="s">
        <v>1042</v>
      </c>
    </row>
    <row r="217" spans="1:25" ht="22.5" hidden="1" customHeight="1" x14ac:dyDescent="0.2">
      <c r="A217" s="18">
        <v>242</v>
      </c>
      <c r="B217" s="19" t="s">
        <v>834</v>
      </c>
      <c r="C217" s="20" t="s">
        <v>15</v>
      </c>
      <c r="D217" s="21">
        <v>42852.78402777778</v>
      </c>
      <c r="E217" s="11" t="s">
        <v>835</v>
      </c>
      <c r="F217" s="20" t="s">
        <v>17</v>
      </c>
      <c r="G217" s="20" t="s">
        <v>18</v>
      </c>
      <c r="H217" s="18" t="s">
        <v>19</v>
      </c>
      <c r="I217" s="19" t="s">
        <v>20</v>
      </c>
      <c r="J217" s="11">
        <v>7209</v>
      </c>
      <c r="K217" s="11">
        <v>25</v>
      </c>
      <c r="L217" s="11">
        <v>2</v>
      </c>
      <c r="M217" s="22">
        <v>1000000</v>
      </c>
      <c r="N217" s="19" t="s">
        <v>836</v>
      </c>
      <c r="O217" s="23"/>
      <c r="P217" s="19" t="s">
        <v>837</v>
      </c>
      <c r="Q217" s="1">
        <v>0</v>
      </c>
      <c r="R217" s="1">
        <v>0</v>
      </c>
      <c r="S217" s="1">
        <v>10962</v>
      </c>
      <c r="T217" s="1">
        <v>0</v>
      </c>
      <c r="U217" s="2">
        <f t="shared" si="6"/>
        <v>0</v>
      </c>
      <c r="V217" s="2">
        <f t="shared" si="7"/>
        <v>0.6576354679802956</v>
      </c>
      <c r="W217" s="2"/>
      <c r="X217" s="10" t="s">
        <v>1042</v>
      </c>
      <c r="Y217" s="3"/>
    </row>
    <row r="218" spans="1:25" ht="22.5" hidden="1" customHeight="1" x14ac:dyDescent="0.2">
      <c r="A218" s="18">
        <v>13</v>
      </c>
      <c r="B218" s="19" t="s">
        <v>67</v>
      </c>
      <c r="C218" s="20" t="s">
        <v>15</v>
      </c>
      <c r="D218" s="21">
        <v>41297.606249999997</v>
      </c>
      <c r="E218" s="11" t="s">
        <v>68</v>
      </c>
      <c r="F218" s="20" t="s">
        <v>17</v>
      </c>
      <c r="G218" s="20" t="s">
        <v>18</v>
      </c>
      <c r="H218" s="18" t="s">
        <v>19</v>
      </c>
      <c r="I218" s="19" t="s">
        <v>20</v>
      </c>
      <c r="J218" s="11">
        <v>3767</v>
      </c>
      <c r="K218" s="11">
        <v>10</v>
      </c>
      <c r="L218" s="11">
        <v>2</v>
      </c>
      <c r="M218" s="22">
        <v>310000</v>
      </c>
      <c r="N218" s="19" t="s">
        <v>69</v>
      </c>
      <c r="O218" s="23"/>
      <c r="P218" s="19" t="s">
        <v>70</v>
      </c>
      <c r="Q218" s="1">
        <v>4172</v>
      </c>
      <c r="R218" s="1">
        <v>3610</v>
      </c>
      <c r="S218" s="1">
        <v>5500</v>
      </c>
      <c r="T218" s="1">
        <v>2014</v>
      </c>
      <c r="U218" s="2">
        <f t="shared" si="6"/>
        <v>0.75854545454545452</v>
      </c>
      <c r="V218" s="2">
        <f t="shared" si="7"/>
        <v>0.68490909090909091</v>
      </c>
      <c r="W218" s="2">
        <f>IF(T218&gt;2011,U218-V218,"")</f>
        <v>7.3636363636363611E-2</v>
      </c>
      <c r="X218" s="10" t="s">
        <v>1042</v>
      </c>
    </row>
    <row r="219" spans="1:25" ht="22.5" hidden="1" customHeight="1" x14ac:dyDescent="0.2">
      <c r="A219" s="18">
        <v>185</v>
      </c>
      <c r="B219" s="19" t="s">
        <v>646</v>
      </c>
      <c r="C219" s="20" t="s">
        <v>15</v>
      </c>
      <c r="D219" s="21">
        <v>42347.45208333333</v>
      </c>
      <c r="E219" s="11" t="s">
        <v>647</v>
      </c>
      <c r="F219" s="20" t="s">
        <v>17</v>
      </c>
      <c r="G219" s="20" t="s">
        <v>18</v>
      </c>
      <c r="H219" s="18" t="s">
        <v>19</v>
      </c>
      <c r="I219" s="19" t="s">
        <v>20</v>
      </c>
      <c r="J219" s="11">
        <v>6208</v>
      </c>
      <c r="K219" s="11">
        <v>25</v>
      </c>
      <c r="L219" s="11">
        <v>2</v>
      </c>
      <c r="M219" s="22">
        <v>600000</v>
      </c>
      <c r="N219" s="19" t="s">
        <v>648</v>
      </c>
      <c r="O219" s="23"/>
      <c r="P219" s="19" t="s">
        <v>649</v>
      </c>
      <c r="Q219" s="1">
        <v>0</v>
      </c>
      <c r="R219" s="1">
        <v>0</v>
      </c>
      <c r="S219" s="1">
        <v>9391</v>
      </c>
      <c r="T219" s="1">
        <v>0</v>
      </c>
      <c r="U219" s="2">
        <f t="shared" si="6"/>
        <v>0</v>
      </c>
      <c r="V219" s="2">
        <f t="shared" si="7"/>
        <v>0.66105846022787773</v>
      </c>
      <c r="W219" s="2"/>
      <c r="X219" s="10" t="s">
        <v>1042</v>
      </c>
      <c r="Y219" s="3"/>
    </row>
    <row r="220" spans="1:25" ht="22.5" hidden="1" customHeight="1" x14ac:dyDescent="0.2">
      <c r="A220" s="18">
        <v>50</v>
      </c>
      <c r="B220" s="19" t="s">
        <v>198</v>
      </c>
      <c r="C220" s="20" t="s">
        <v>15</v>
      </c>
      <c r="D220" s="21">
        <v>41432.438194444439</v>
      </c>
      <c r="E220" s="11" t="s">
        <v>199</v>
      </c>
      <c r="F220" s="20" t="s">
        <v>17</v>
      </c>
      <c r="G220" s="20" t="s">
        <v>18</v>
      </c>
      <c r="H220" s="18" t="s">
        <v>19</v>
      </c>
      <c r="I220" s="19" t="s">
        <v>20</v>
      </c>
      <c r="J220" s="11">
        <v>12353</v>
      </c>
      <c r="K220" s="11">
        <v>25</v>
      </c>
      <c r="L220" s="11">
        <v>1</v>
      </c>
      <c r="M220" s="22">
        <v>1300000</v>
      </c>
      <c r="N220" s="19" t="s">
        <v>200</v>
      </c>
      <c r="O220" s="23"/>
      <c r="P220" s="19"/>
      <c r="Q220" s="1">
        <v>14091</v>
      </c>
      <c r="R220" s="1">
        <v>12308</v>
      </c>
      <c r="S220" s="1">
        <v>18480</v>
      </c>
      <c r="T220" s="1">
        <v>2013</v>
      </c>
      <c r="U220" s="2">
        <f t="shared" si="6"/>
        <v>0.76249999999999996</v>
      </c>
      <c r="V220" s="2">
        <f t="shared" si="7"/>
        <v>0.66845238095238091</v>
      </c>
      <c r="W220" s="2">
        <f>IF(T220&gt;2011,U220-V220,"")</f>
        <v>9.4047619047619047E-2</v>
      </c>
      <c r="X220" s="10" t="s">
        <v>1042</v>
      </c>
      <c r="Y220" s="24" t="s">
        <v>1052</v>
      </c>
    </row>
    <row r="221" spans="1:25" ht="22.5" hidden="1" customHeight="1" x14ac:dyDescent="0.2">
      <c r="A221" s="18">
        <v>90</v>
      </c>
      <c r="B221" s="19" t="s">
        <v>337</v>
      </c>
      <c r="C221" s="20" t="s">
        <v>15</v>
      </c>
      <c r="D221" s="21">
        <v>41660.406944444439</v>
      </c>
      <c r="E221" s="11" t="s">
        <v>338</v>
      </c>
      <c r="F221" s="20" t="s">
        <v>17</v>
      </c>
      <c r="G221" s="20" t="s">
        <v>18</v>
      </c>
      <c r="H221" s="18" t="s">
        <v>19</v>
      </c>
      <c r="I221" s="19" t="s">
        <v>20</v>
      </c>
      <c r="J221" s="11">
        <v>3195</v>
      </c>
      <c r="K221" s="11">
        <v>32</v>
      </c>
      <c r="L221" s="11">
        <v>2</v>
      </c>
      <c r="M221" s="22">
        <v>162040</v>
      </c>
      <c r="N221" s="19" t="s">
        <v>339</v>
      </c>
      <c r="O221" s="23"/>
      <c r="P221" s="19" t="s">
        <v>340</v>
      </c>
      <c r="Q221" s="1">
        <v>5087</v>
      </c>
      <c r="R221" s="1">
        <v>4004</v>
      </c>
      <c r="S221" s="1">
        <v>6420</v>
      </c>
      <c r="T221" s="1">
        <v>2014</v>
      </c>
      <c r="U221" s="2">
        <f t="shared" si="6"/>
        <v>0.79236760124610595</v>
      </c>
      <c r="V221" s="2">
        <f t="shared" si="7"/>
        <v>0.49766355140186919</v>
      </c>
      <c r="W221" s="2">
        <f>IF(T221&gt;2011,U221-V221,"")</f>
        <v>0.29470404984423676</v>
      </c>
      <c r="X221" s="10" t="s">
        <v>1042</v>
      </c>
      <c r="Y221" s="24" t="s">
        <v>1055</v>
      </c>
    </row>
    <row r="222" spans="1:25" ht="22.5" hidden="1" customHeight="1" x14ac:dyDescent="0.2">
      <c r="A222" s="18">
        <v>19</v>
      </c>
      <c r="B222" s="19" t="s">
        <v>89</v>
      </c>
      <c r="C222" s="20" t="s">
        <v>15</v>
      </c>
      <c r="D222" s="21">
        <v>41485.612499999996</v>
      </c>
      <c r="E222" s="11" t="s">
        <v>90</v>
      </c>
      <c r="F222" s="20" t="s">
        <v>17</v>
      </c>
      <c r="G222" s="20" t="s">
        <v>18</v>
      </c>
      <c r="H222" s="18" t="s">
        <v>19</v>
      </c>
      <c r="I222" s="19" t="s">
        <v>64</v>
      </c>
      <c r="J222" s="11">
        <v>4694</v>
      </c>
      <c r="K222" s="11">
        <v>33</v>
      </c>
      <c r="L222" s="11">
        <v>2</v>
      </c>
      <c r="M222" s="22">
        <v>385000</v>
      </c>
      <c r="N222" s="19" t="s">
        <v>91</v>
      </c>
      <c r="O222" s="23"/>
      <c r="P222" s="19" t="s">
        <v>88</v>
      </c>
      <c r="Q222" s="1">
        <v>2106</v>
      </c>
      <c r="R222" s="1">
        <v>2106</v>
      </c>
      <c r="S222" s="1">
        <v>7000</v>
      </c>
      <c r="T222" s="1">
        <v>2014</v>
      </c>
      <c r="U222" s="2">
        <f t="shared" si="6"/>
        <v>0.30085714285714288</v>
      </c>
      <c r="V222" s="2">
        <f t="shared" si="7"/>
        <v>0.6705714285714286</v>
      </c>
      <c r="W222" s="2"/>
      <c r="X222" s="10" t="s">
        <v>1043</v>
      </c>
      <c r="Y222" s="3"/>
    </row>
    <row r="223" spans="1:25" ht="22.5" hidden="1" customHeight="1" x14ac:dyDescent="0.2">
      <c r="A223" s="18">
        <v>53</v>
      </c>
      <c r="B223" s="19" t="s">
        <v>207</v>
      </c>
      <c r="C223" s="20" t="s">
        <v>15</v>
      </c>
      <c r="D223" s="21">
        <v>41432.436111111107</v>
      </c>
      <c r="E223" s="11" t="s">
        <v>208</v>
      </c>
      <c r="F223" s="20" t="s">
        <v>17</v>
      </c>
      <c r="G223" s="20" t="s">
        <v>18</v>
      </c>
      <c r="H223" s="18" t="s">
        <v>19</v>
      </c>
      <c r="I223" s="19" t="s">
        <v>20</v>
      </c>
      <c r="J223" s="11">
        <v>5000</v>
      </c>
      <c r="K223" s="11">
        <v>1</v>
      </c>
      <c r="L223" s="11">
        <v>1</v>
      </c>
      <c r="M223" s="22">
        <v>15000</v>
      </c>
      <c r="N223" s="19" t="s">
        <v>209</v>
      </c>
      <c r="O223" s="23"/>
      <c r="P223" s="19" t="s">
        <v>210</v>
      </c>
      <c r="Q223" s="1">
        <v>5574</v>
      </c>
      <c r="R223" s="1">
        <v>4444</v>
      </c>
      <c r="S223" s="1">
        <v>7000</v>
      </c>
      <c r="T223" s="1">
        <v>2014</v>
      </c>
      <c r="U223" s="2">
        <f t="shared" si="6"/>
        <v>0.79628571428571426</v>
      </c>
      <c r="V223" s="2">
        <f t="shared" si="7"/>
        <v>0.7142857142857143</v>
      </c>
      <c r="W223" s="2">
        <f>IF(T223&gt;2011,U223-V223,"")</f>
        <v>8.1999999999999962E-2</v>
      </c>
      <c r="X223" s="10" t="s">
        <v>1042</v>
      </c>
    </row>
    <row r="224" spans="1:25" ht="22.5" hidden="1" customHeight="1" x14ac:dyDescent="0.2">
      <c r="A224" s="18">
        <v>4</v>
      </c>
      <c r="B224" s="19" t="s">
        <v>31</v>
      </c>
      <c r="C224" s="20" t="s">
        <v>15</v>
      </c>
      <c r="D224" s="21">
        <v>41240.390972222223</v>
      </c>
      <c r="E224" s="11" t="s">
        <v>32</v>
      </c>
      <c r="F224" s="20" t="s">
        <v>17</v>
      </c>
      <c r="G224" s="20" t="s">
        <v>18</v>
      </c>
      <c r="H224" s="18" t="s">
        <v>19</v>
      </c>
      <c r="I224" s="19" t="s">
        <v>20</v>
      </c>
      <c r="J224" s="11">
        <v>4663</v>
      </c>
      <c r="K224" s="11">
        <v>1</v>
      </c>
      <c r="L224" s="11">
        <v>1</v>
      </c>
      <c r="M224" s="22">
        <v>610000</v>
      </c>
      <c r="N224" s="19" t="s">
        <v>33</v>
      </c>
      <c r="O224" s="23"/>
      <c r="P224" s="19" t="s">
        <v>34</v>
      </c>
      <c r="Q224" s="1">
        <v>6825</v>
      </c>
      <c r="R224" s="1">
        <v>5900</v>
      </c>
      <c r="S224" s="1">
        <v>8441</v>
      </c>
      <c r="T224" s="1">
        <v>2014</v>
      </c>
      <c r="U224" s="2">
        <f t="shared" si="6"/>
        <v>0.80855348892311341</v>
      </c>
      <c r="V224" s="2">
        <f t="shared" si="7"/>
        <v>0.5524226987323777</v>
      </c>
      <c r="W224" s="2">
        <f>IF(T224&gt;2011,U224-V224,"")</f>
        <v>0.2561307901907357</v>
      </c>
      <c r="X224" s="10" t="s">
        <v>1042</v>
      </c>
      <c r="Y224" s="24" t="s">
        <v>1055</v>
      </c>
    </row>
    <row r="225" spans="1:25" ht="22.5" hidden="1" customHeight="1" x14ac:dyDescent="0.2">
      <c r="A225" s="18">
        <v>9</v>
      </c>
      <c r="B225" s="19" t="s">
        <v>50</v>
      </c>
      <c r="C225" s="20" t="s">
        <v>15</v>
      </c>
      <c r="D225" s="21">
        <v>41431.581944444442</v>
      </c>
      <c r="E225" s="11" t="s">
        <v>51</v>
      </c>
      <c r="F225" s="20" t="s">
        <v>17</v>
      </c>
      <c r="G225" s="20" t="s">
        <v>18</v>
      </c>
      <c r="H225" s="18" t="s">
        <v>19</v>
      </c>
      <c r="I225" s="19" t="s">
        <v>20</v>
      </c>
      <c r="J225" s="11">
        <v>5349</v>
      </c>
      <c r="K225" s="11">
        <v>28</v>
      </c>
      <c r="L225" s="11">
        <v>2</v>
      </c>
      <c r="M225" s="22">
        <v>436000</v>
      </c>
      <c r="N225" s="19" t="s">
        <v>52</v>
      </c>
      <c r="O225" s="23"/>
      <c r="P225" s="19" t="s">
        <v>53</v>
      </c>
      <c r="Q225" s="1">
        <v>5083</v>
      </c>
      <c r="R225" s="1"/>
      <c r="S225" s="1">
        <v>6214</v>
      </c>
      <c r="T225" s="1">
        <v>2015</v>
      </c>
      <c r="U225" s="2">
        <f t="shared" si="6"/>
        <v>0.81799163179916323</v>
      </c>
      <c r="V225" s="2">
        <f t="shared" si="7"/>
        <v>0.86079819761828125</v>
      </c>
      <c r="W225" s="2">
        <f>IF(T225&gt;2011,U225-V225,"")</f>
        <v>-4.2806565819118014E-2</v>
      </c>
      <c r="X225" s="10" t="s">
        <v>1042</v>
      </c>
    </row>
    <row r="226" spans="1:25" ht="22.5" hidden="1" customHeight="1" x14ac:dyDescent="0.2">
      <c r="A226" s="18">
        <v>99</v>
      </c>
      <c r="B226" s="19" t="s">
        <v>369</v>
      </c>
      <c r="C226" s="20" t="s">
        <v>15</v>
      </c>
      <c r="D226" s="21">
        <v>41586.407638888886</v>
      </c>
      <c r="E226" s="11" t="s">
        <v>370</v>
      </c>
      <c r="F226" s="20" t="s">
        <v>17</v>
      </c>
      <c r="G226" s="20" t="s">
        <v>18</v>
      </c>
      <c r="H226" s="18" t="s">
        <v>19</v>
      </c>
      <c r="I226" s="19" t="s">
        <v>20</v>
      </c>
      <c r="J226" s="11">
        <v>5077</v>
      </c>
      <c r="K226" s="11">
        <v>24</v>
      </c>
      <c r="L226" s="11">
        <v>2</v>
      </c>
      <c r="M226" s="22">
        <v>605040</v>
      </c>
      <c r="N226" s="19" t="s">
        <v>371</v>
      </c>
      <c r="O226" s="23"/>
      <c r="P226" s="19" t="s">
        <v>372</v>
      </c>
      <c r="Q226" s="1">
        <v>5906</v>
      </c>
      <c r="R226" s="1">
        <v>4670</v>
      </c>
      <c r="S226" s="1">
        <v>7200</v>
      </c>
      <c r="T226" s="1">
        <v>2015</v>
      </c>
      <c r="U226" s="2">
        <f t="shared" si="6"/>
        <v>0.82027777777777777</v>
      </c>
      <c r="V226" s="2">
        <f t="shared" si="7"/>
        <v>0.70513888888888887</v>
      </c>
      <c r="W226" s="2">
        <f>IF(T226&gt;2011,U226-V226,"")</f>
        <v>0.1151388888888889</v>
      </c>
      <c r="X226" s="10" t="s">
        <v>1042</v>
      </c>
    </row>
    <row r="227" spans="1:25" ht="22.5" hidden="1" customHeight="1" x14ac:dyDescent="0.2">
      <c r="A227" s="18">
        <v>140</v>
      </c>
      <c r="B227" s="19" t="s">
        <v>505</v>
      </c>
      <c r="C227" s="20" t="s">
        <v>15</v>
      </c>
      <c r="D227" s="21">
        <v>42360.57708333333</v>
      </c>
      <c r="E227" s="11" t="s">
        <v>506</v>
      </c>
      <c r="F227" s="20" t="s">
        <v>17</v>
      </c>
      <c r="G227" s="20" t="s">
        <v>18</v>
      </c>
      <c r="H227" s="18" t="s">
        <v>19</v>
      </c>
      <c r="I227" s="19" t="s">
        <v>20</v>
      </c>
      <c r="J227" s="11">
        <v>4418</v>
      </c>
      <c r="K227" s="11">
        <v>23</v>
      </c>
      <c r="L227" s="11">
        <v>2</v>
      </c>
      <c r="M227" s="22">
        <v>650000</v>
      </c>
      <c r="N227" s="19" t="s">
        <v>507</v>
      </c>
      <c r="O227" s="23"/>
      <c r="P227" s="19" t="s">
        <v>132</v>
      </c>
      <c r="Q227" s="1">
        <v>0</v>
      </c>
      <c r="R227" s="1">
        <v>0</v>
      </c>
      <c r="S227" s="1">
        <v>6348</v>
      </c>
      <c r="T227" s="1">
        <v>0</v>
      </c>
      <c r="U227" s="2">
        <f t="shared" si="6"/>
        <v>0</v>
      </c>
      <c r="V227" s="2">
        <f t="shared" si="7"/>
        <v>0.69596723377441716</v>
      </c>
      <c r="W227" s="2"/>
      <c r="X227" s="10" t="s">
        <v>1042</v>
      </c>
      <c r="Y227" s="3"/>
    </row>
    <row r="228" spans="1:25" ht="22.5" hidden="1" customHeight="1" x14ac:dyDescent="0.2">
      <c r="A228" s="18">
        <v>266</v>
      </c>
      <c r="B228" s="19" t="s">
        <v>916</v>
      </c>
      <c r="C228" s="20" t="s">
        <v>15</v>
      </c>
      <c r="D228" s="21">
        <v>42961.424999999996</v>
      </c>
      <c r="E228" s="11" t="s">
        <v>917</v>
      </c>
      <c r="F228" s="20" t="s">
        <v>17</v>
      </c>
      <c r="G228" s="20" t="s">
        <v>18</v>
      </c>
      <c r="H228" s="18" t="s">
        <v>19</v>
      </c>
      <c r="I228" s="19" t="s">
        <v>20</v>
      </c>
      <c r="J228" s="11">
        <v>4200</v>
      </c>
      <c r="K228" s="11">
        <v>25</v>
      </c>
      <c r="L228" s="11">
        <v>2</v>
      </c>
      <c r="M228" s="22">
        <v>525000</v>
      </c>
      <c r="N228" s="19" t="s">
        <v>918</v>
      </c>
      <c r="O228" s="23"/>
      <c r="P228" s="19" t="s">
        <v>625</v>
      </c>
      <c r="Q228" s="1">
        <v>0</v>
      </c>
      <c r="R228" s="1">
        <v>0</v>
      </c>
      <c r="S228" s="1">
        <v>6000</v>
      </c>
      <c r="T228" s="1">
        <v>0</v>
      </c>
      <c r="U228" s="2">
        <f t="shared" si="6"/>
        <v>0</v>
      </c>
      <c r="V228" s="2">
        <f t="shared" si="7"/>
        <v>0.7</v>
      </c>
      <c r="W228" s="2"/>
      <c r="X228" s="10" t="s">
        <v>1042</v>
      </c>
      <c r="Y228" s="3"/>
    </row>
    <row r="229" spans="1:25" ht="22.5" hidden="1" customHeight="1" x14ac:dyDescent="0.2">
      <c r="A229" s="18">
        <v>95</v>
      </c>
      <c r="B229" s="19" t="s">
        <v>354</v>
      </c>
      <c r="C229" s="20" t="s">
        <v>15</v>
      </c>
      <c r="D229" s="21">
        <v>41690.644444444442</v>
      </c>
      <c r="E229" s="11" t="s">
        <v>355</v>
      </c>
      <c r="F229" s="20" t="s">
        <v>17</v>
      </c>
      <c r="G229" s="20" t="s">
        <v>18</v>
      </c>
      <c r="H229" s="18" t="s">
        <v>19</v>
      </c>
      <c r="I229" s="19" t="s">
        <v>20</v>
      </c>
      <c r="J229" s="11">
        <v>3800</v>
      </c>
      <c r="K229" s="11">
        <v>1</v>
      </c>
      <c r="L229" s="11">
        <v>2</v>
      </c>
      <c r="M229" s="22">
        <v>450000</v>
      </c>
      <c r="N229" s="19" t="s">
        <v>356</v>
      </c>
      <c r="O229" s="23"/>
      <c r="P229" s="19" t="s">
        <v>233</v>
      </c>
      <c r="Q229" s="1">
        <v>5130</v>
      </c>
      <c r="R229" s="1">
        <v>3751</v>
      </c>
      <c r="S229" s="1">
        <v>6150</v>
      </c>
      <c r="T229" s="1">
        <v>2015</v>
      </c>
      <c r="U229" s="2">
        <f t="shared" si="6"/>
        <v>0.8341463414634146</v>
      </c>
      <c r="V229" s="2">
        <f t="shared" si="7"/>
        <v>0.61788617886178865</v>
      </c>
      <c r="W229" s="2">
        <f>IF(T229&gt;2011,U229-V229,"")</f>
        <v>0.21626016260162595</v>
      </c>
      <c r="X229" s="10" t="s">
        <v>1042</v>
      </c>
      <c r="Y229" s="24" t="s">
        <v>1055</v>
      </c>
    </row>
    <row r="230" spans="1:25" ht="22.5" hidden="1" customHeight="1" x14ac:dyDescent="0.2">
      <c r="A230" s="18">
        <v>22</v>
      </c>
      <c r="B230" s="19" t="s">
        <v>97</v>
      </c>
      <c r="C230" s="20" t="s">
        <v>15</v>
      </c>
      <c r="D230" s="21">
        <v>41485.611805555556</v>
      </c>
      <c r="E230" s="11" t="s">
        <v>98</v>
      </c>
      <c r="F230" s="20" t="s">
        <v>17</v>
      </c>
      <c r="G230" s="20" t="s">
        <v>18</v>
      </c>
      <c r="H230" s="18" t="s">
        <v>19</v>
      </c>
      <c r="I230" s="19" t="s">
        <v>64</v>
      </c>
      <c r="J230" s="11">
        <v>4694</v>
      </c>
      <c r="K230" s="11">
        <v>33</v>
      </c>
      <c r="L230" s="11">
        <v>2</v>
      </c>
      <c r="M230" s="22">
        <v>385000</v>
      </c>
      <c r="N230" s="19" t="s">
        <v>96</v>
      </c>
      <c r="O230" s="23"/>
      <c r="P230" s="19" t="s">
        <v>88</v>
      </c>
      <c r="Q230" s="1">
        <v>2014</v>
      </c>
      <c r="R230" s="1">
        <v>2014</v>
      </c>
      <c r="S230" s="1">
        <v>6640</v>
      </c>
      <c r="T230" s="1">
        <v>2014</v>
      </c>
      <c r="U230" s="2">
        <f t="shared" si="6"/>
        <v>0.3033132530120482</v>
      </c>
      <c r="V230" s="2">
        <f t="shared" si="7"/>
        <v>0.70692771084337347</v>
      </c>
      <c r="W230" s="2"/>
      <c r="X230" s="10" t="s">
        <v>1043</v>
      </c>
      <c r="Y230" s="3"/>
    </row>
    <row r="231" spans="1:25" ht="22.5" hidden="1" customHeight="1" x14ac:dyDescent="0.2">
      <c r="A231" s="18">
        <v>57</v>
      </c>
      <c r="B231" s="19" t="s">
        <v>223</v>
      </c>
      <c r="C231" s="20" t="s">
        <v>15</v>
      </c>
      <c r="D231" s="21">
        <v>41431.583333333328</v>
      </c>
      <c r="E231" s="11" t="s">
        <v>224</v>
      </c>
      <c r="F231" s="20" t="s">
        <v>17</v>
      </c>
      <c r="G231" s="20" t="s">
        <v>18</v>
      </c>
      <c r="H231" s="18" t="s">
        <v>19</v>
      </c>
      <c r="I231" s="19" t="s">
        <v>20</v>
      </c>
      <c r="J231" s="11">
        <v>4684</v>
      </c>
      <c r="K231" s="11">
        <v>1</v>
      </c>
      <c r="L231" s="11">
        <v>1</v>
      </c>
      <c r="M231" s="22">
        <v>380575</v>
      </c>
      <c r="N231" s="19" t="s">
        <v>225</v>
      </c>
      <c r="O231" s="23"/>
      <c r="P231" s="19" t="s">
        <v>226</v>
      </c>
      <c r="Q231" s="1">
        <v>0</v>
      </c>
      <c r="R231" s="1">
        <v>0</v>
      </c>
      <c r="S231" s="1">
        <v>6600</v>
      </c>
      <c r="T231" s="1">
        <v>0</v>
      </c>
      <c r="U231" s="2">
        <f t="shared" si="6"/>
        <v>0</v>
      </c>
      <c r="V231" s="2">
        <f t="shared" si="7"/>
        <v>0.70969696969696972</v>
      </c>
      <c r="W231" s="2"/>
      <c r="X231" s="10" t="s">
        <v>1043</v>
      </c>
      <c r="Y231" s="3"/>
    </row>
    <row r="232" spans="1:25" ht="22.5" hidden="1" customHeight="1" x14ac:dyDescent="0.2">
      <c r="A232" s="18">
        <v>169</v>
      </c>
      <c r="B232" s="19" t="s">
        <v>597</v>
      </c>
      <c r="C232" s="20" t="s">
        <v>15</v>
      </c>
      <c r="D232" s="21">
        <v>42459.482638888891</v>
      </c>
      <c r="E232" s="11" t="s">
        <v>598</v>
      </c>
      <c r="F232" s="20" t="s">
        <v>17</v>
      </c>
      <c r="G232" s="20" t="s">
        <v>18</v>
      </c>
      <c r="H232" s="18" t="s">
        <v>19</v>
      </c>
      <c r="I232" s="19" t="s">
        <v>20</v>
      </c>
      <c r="J232" s="11">
        <v>4000</v>
      </c>
      <c r="K232" s="11">
        <v>1</v>
      </c>
      <c r="L232" s="11">
        <v>1</v>
      </c>
      <c r="M232" s="22">
        <v>520000</v>
      </c>
      <c r="N232" s="19" t="s">
        <v>599</v>
      </c>
      <c r="O232" s="23"/>
      <c r="P232" s="19"/>
      <c r="Q232" s="1">
        <v>5038</v>
      </c>
      <c r="R232" s="1">
        <v>4338</v>
      </c>
      <c r="S232" s="1">
        <v>6000</v>
      </c>
      <c r="T232" s="1">
        <v>2017</v>
      </c>
      <c r="U232" s="2">
        <f t="shared" si="6"/>
        <v>0.83966666666666667</v>
      </c>
      <c r="V232" s="2">
        <f t="shared" si="7"/>
        <v>0.66666666666666663</v>
      </c>
      <c r="W232" s="2">
        <f>IF(T232&gt;2011,U232-V232,"")</f>
        <v>0.17300000000000004</v>
      </c>
      <c r="X232" s="10" t="s">
        <v>1042</v>
      </c>
      <c r="Y232" s="24" t="s">
        <v>1055</v>
      </c>
    </row>
    <row r="233" spans="1:25" ht="22.5" hidden="1" customHeight="1" x14ac:dyDescent="0.2">
      <c r="A233" s="18">
        <v>255</v>
      </c>
      <c r="B233" s="19" t="s">
        <v>881</v>
      </c>
      <c r="C233" s="20" t="s">
        <v>15</v>
      </c>
      <c r="D233" s="21">
        <v>42888.395138888889</v>
      </c>
      <c r="E233" s="11" t="s">
        <v>882</v>
      </c>
      <c r="F233" s="20" t="s">
        <v>17</v>
      </c>
      <c r="G233" s="20" t="s">
        <v>18</v>
      </c>
      <c r="H233" s="18" t="s">
        <v>19</v>
      </c>
      <c r="I233" s="19" t="s">
        <v>64</v>
      </c>
      <c r="J233" s="11">
        <v>4470</v>
      </c>
      <c r="K233" s="11">
        <v>15</v>
      </c>
      <c r="L233" s="11">
        <v>2</v>
      </c>
      <c r="M233" s="22">
        <v>650000</v>
      </c>
      <c r="N233" s="19" t="s">
        <v>709</v>
      </c>
      <c r="O233" s="23"/>
      <c r="P233" s="19" t="s">
        <v>710</v>
      </c>
      <c r="Q233" s="1">
        <v>1689</v>
      </c>
      <c r="R233" s="1">
        <v>1500</v>
      </c>
      <c r="S233" s="1">
        <v>6250</v>
      </c>
      <c r="T233" s="1">
        <v>1947</v>
      </c>
      <c r="U233" s="2">
        <f t="shared" si="6"/>
        <v>0.27023999999999998</v>
      </c>
      <c r="V233" s="2">
        <f t="shared" si="7"/>
        <v>0.71519999999999995</v>
      </c>
      <c r="W233" s="2"/>
      <c r="X233" s="10" t="s">
        <v>1043</v>
      </c>
      <c r="Y233" s="3"/>
    </row>
    <row r="234" spans="1:25" ht="22.5" hidden="1" customHeight="1" x14ac:dyDescent="0.2">
      <c r="A234" s="18">
        <v>298</v>
      </c>
      <c r="B234" s="19" t="s">
        <v>1019</v>
      </c>
      <c r="C234" s="20" t="s">
        <v>15</v>
      </c>
      <c r="D234" s="21">
        <v>43116.588888888888</v>
      </c>
      <c r="E234" s="11" t="s">
        <v>1020</v>
      </c>
      <c r="F234" s="20" t="s">
        <v>17</v>
      </c>
      <c r="G234" s="20" t="s">
        <v>18</v>
      </c>
      <c r="H234" s="18" t="s">
        <v>19</v>
      </c>
      <c r="I234" s="19" t="s">
        <v>20</v>
      </c>
      <c r="J234" s="11">
        <v>3596</v>
      </c>
      <c r="K234" s="11">
        <v>22</v>
      </c>
      <c r="L234" s="11">
        <v>2</v>
      </c>
      <c r="M234" s="22">
        <v>454500</v>
      </c>
      <c r="N234" s="19" t="s">
        <v>1021</v>
      </c>
      <c r="O234" s="23"/>
      <c r="P234" s="19" t="s">
        <v>936</v>
      </c>
      <c r="Q234" s="1">
        <v>0</v>
      </c>
      <c r="R234" s="1">
        <v>0</v>
      </c>
      <c r="S234" s="1">
        <v>5000</v>
      </c>
      <c r="T234" s="1">
        <v>0</v>
      </c>
      <c r="U234" s="2">
        <f t="shared" si="6"/>
        <v>0</v>
      </c>
      <c r="V234" s="2">
        <f t="shared" si="7"/>
        <v>0.71919999999999995</v>
      </c>
      <c r="W234" s="2"/>
      <c r="X234" s="10" t="s">
        <v>1042</v>
      </c>
      <c r="Y234" s="3"/>
    </row>
    <row r="235" spans="1:25" ht="22.5" hidden="1" customHeight="1" x14ac:dyDescent="0.2">
      <c r="A235" s="18">
        <v>299</v>
      </c>
      <c r="B235" s="19" t="s">
        <v>1022</v>
      </c>
      <c r="C235" s="20" t="s">
        <v>15</v>
      </c>
      <c r="D235" s="21">
        <v>43116.585416666661</v>
      </c>
      <c r="E235" s="11" t="s">
        <v>1023</v>
      </c>
      <c r="F235" s="20" t="s">
        <v>17</v>
      </c>
      <c r="G235" s="20" t="s">
        <v>18</v>
      </c>
      <c r="H235" s="18" t="s">
        <v>19</v>
      </c>
      <c r="I235" s="19" t="s">
        <v>20</v>
      </c>
      <c r="J235" s="11">
        <v>3596</v>
      </c>
      <c r="K235" s="11">
        <v>22</v>
      </c>
      <c r="L235" s="11">
        <v>2</v>
      </c>
      <c r="M235" s="22">
        <v>454500</v>
      </c>
      <c r="N235" s="19" t="s">
        <v>1021</v>
      </c>
      <c r="O235" s="23"/>
      <c r="P235" s="19" t="s">
        <v>936</v>
      </c>
      <c r="Q235" s="1">
        <v>0</v>
      </c>
      <c r="R235" s="1">
        <v>0</v>
      </c>
      <c r="S235" s="1">
        <v>5000</v>
      </c>
      <c r="T235" s="1">
        <v>0</v>
      </c>
      <c r="U235" s="2">
        <f t="shared" si="6"/>
        <v>0</v>
      </c>
      <c r="V235" s="2">
        <f t="shared" si="7"/>
        <v>0.71919999999999995</v>
      </c>
      <c r="W235" s="2"/>
      <c r="X235" s="10" t="s">
        <v>1042</v>
      </c>
      <c r="Y235" s="3"/>
    </row>
    <row r="236" spans="1:25" ht="22.5" hidden="1" customHeight="1" x14ac:dyDescent="0.2">
      <c r="A236" s="18">
        <v>12</v>
      </c>
      <c r="B236" s="19" t="s">
        <v>62</v>
      </c>
      <c r="C236" s="20" t="s">
        <v>15</v>
      </c>
      <c r="D236" s="21">
        <v>41590.338194444441</v>
      </c>
      <c r="E236" s="11" t="s">
        <v>63</v>
      </c>
      <c r="F236" s="20" t="s">
        <v>17</v>
      </c>
      <c r="G236" s="20" t="s">
        <v>18</v>
      </c>
      <c r="H236" s="18" t="s">
        <v>19</v>
      </c>
      <c r="I236" s="19" t="s">
        <v>64</v>
      </c>
      <c r="J236" s="11">
        <v>5400</v>
      </c>
      <c r="K236" s="11">
        <v>20</v>
      </c>
      <c r="L236" s="11">
        <v>2</v>
      </c>
      <c r="M236" s="22">
        <v>440000</v>
      </c>
      <c r="N236" s="19" t="s">
        <v>65</v>
      </c>
      <c r="O236" s="23"/>
      <c r="P236" s="19" t="s">
        <v>66</v>
      </c>
      <c r="Q236" s="1">
        <v>5486</v>
      </c>
      <c r="R236" s="1"/>
      <c r="S236" s="1">
        <v>7500</v>
      </c>
      <c r="T236" s="1">
        <v>2014</v>
      </c>
      <c r="U236" s="2">
        <f t="shared" si="6"/>
        <v>0.73146666666666671</v>
      </c>
      <c r="V236" s="2">
        <f t="shared" si="7"/>
        <v>0.72</v>
      </c>
      <c r="W236" s="2"/>
      <c r="X236" s="10" t="s">
        <v>1043</v>
      </c>
      <c r="Y236" s="3"/>
    </row>
    <row r="237" spans="1:25" ht="22.5" hidden="1" customHeight="1" x14ac:dyDescent="0.2">
      <c r="A237" s="18">
        <v>296</v>
      </c>
      <c r="B237" s="19" t="s">
        <v>1012</v>
      </c>
      <c r="C237" s="20" t="s">
        <v>15</v>
      </c>
      <c r="D237" s="21">
        <v>43133.67083333333</v>
      </c>
      <c r="E237" s="11" t="s">
        <v>1013</v>
      </c>
      <c r="F237" s="20" t="s">
        <v>17</v>
      </c>
      <c r="G237" s="20" t="s">
        <v>18</v>
      </c>
      <c r="H237" s="18" t="s">
        <v>19</v>
      </c>
      <c r="I237" s="19" t="s">
        <v>20</v>
      </c>
      <c r="J237" s="11">
        <v>4896</v>
      </c>
      <c r="K237" s="11">
        <v>24</v>
      </c>
      <c r="L237" s="11">
        <v>2</v>
      </c>
      <c r="M237" s="22">
        <v>612000</v>
      </c>
      <c r="N237" s="19" t="s">
        <v>1014</v>
      </c>
      <c r="O237" s="23"/>
      <c r="P237" s="19" t="s">
        <v>849</v>
      </c>
      <c r="Q237" s="1">
        <v>0</v>
      </c>
      <c r="R237" s="1">
        <v>0</v>
      </c>
      <c r="S237" s="1">
        <v>6780</v>
      </c>
      <c r="T237" s="1">
        <v>0</v>
      </c>
      <c r="U237" s="2">
        <f t="shared" si="6"/>
        <v>0</v>
      </c>
      <c r="V237" s="2">
        <f t="shared" si="7"/>
        <v>0.72212389380530972</v>
      </c>
      <c r="W237" s="2"/>
      <c r="X237" s="10" t="s">
        <v>1042</v>
      </c>
      <c r="Y237" s="3"/>
    </row>
    <row r="238" spans="1:25" ht="22.5" hidden="1" customHeight="1" x14ac:dyDescent="0.2">
      <c r="A238" s="18">
        <v>225</v>
      </c>
      <c r="B238" s="19" t="s">
        <v>776</v>
      </c>
      <c r="C238" s="20" t="s">
        <v>15</v>
      </c>
      <c r="D238" s="21">
        <v>43165.505555555552</v>
      </c>
      <c r="E238" s="11" t="s">
        <v>777</v>
      </c>
      <c r="F238" s="20" t="s">
        <v>17</v>
      </c>
      <c r="G238" s="20" t="s">
        <v>18</v>
      </c>
      <c r="H238" s="18" t="s">
        <v>19</v>
      </c>
      <c r="I238" s="19" t="s">
        <v>20</v>
      </c>
      <c r="J238" s="11">
        <v>4606</v>
      </c>
      <c r="K238" s="11">
        <v>25</v>
      </c>
      <c r="L238" s="11">
        <v>2</v>
      </c>
      <c r="M238" s="22">
        <v>575750</v>
      </c>
      <c r="N238" s="19" t="s">
        <v>778</v>
      </c>
      <c r="O238" s="23"/>
      <c r="P238" s="19" t="s">
        <v>779</v>
      </c>
      <c r="Q238" s="1">
        <v>0</v>
      </c>
      <c r="R238" s="1">
        <v>0</v>
      </c>
      <c r="S238" s="1">
        <v>6366</v>
      </c>
      <c r="T238" s="1">
        <v>0</v>
      </c>
      <c r="U238" s="2">
        <f t="shared" si="6"/>
        <v>0</v>
      </c>
      <c r="V238" s="2">
        <f t="shared" si="7"/>
        <v>0.72353125981778199</v>
      </c>
      <c r="W238" s="2"/>
      <c r="X238" s="10" t="s">
        <v>1042</v>
      </c>
      <c r="Y238" s="3"/>
    </row>
    <row r="239" spans="1:25" ht="22.5" hidden="1" customHeight="1" x14ac:dyDescent="0.2">
      <c r="A239" s="18">
        <v>102</v>
      </c>
      <c r="B239" s="19" t="s">
        <v>381</v>
      </c>
      <c r="C239" s="20" t="s">
        <v>15</v>
      </c>
      <c r="D239" s="21">
        <v>41779.600694444445</v>
      </c>
      <c r="E239" s="11" t="s">
        <v>382</v>
      </c>
      <c r="F239" s="20" t="s">
        <v>17</v>
      </c>
      <c r="G239" s="20" t="s">
        <v>18</v>
      </c>
      <c r="H239" s="18" t="s">
        <v>19</v>
      </c>
      <c r="I239" s="19" t="s">
        <v>64</v>
      </c>
      <c r="J239" s="11">
        <v>4620</v>
      </c>
      <c r="K239" s="11">
        <v>1</v>
      </c>
      <c r="L239" s="11">
        <v>1</v>
      </c>
      <c r="M239" s="22">
        <v>375376</v>
      </c>
      <c r="N239" s="19" t="s">
        <v>383</v>
      </c>
      <c r="O239" s="23"/>
      <c r="P239" s="19" t="s">
        <v>187</v>
      </c>
      <c r="Q239" s="1">
        <v>2750</v>
      </c>
      <c r="R239" s="1"/>
      <c r="S239" s="1">
        <v>6322</v>
      </c>
      <c r="T239" s="1">
        <v>2015</v>
      </c>
      <c r="U239" s="2">
        <f t="shared" si="6"/>
        <v>0.43498892755457136</v>
      </c>
      <c r="V239" s="2">
        <f t="shared" si="7"/>
        <v>0.73078139829167987</v>
      </c>
      <c r="W239" s="2"/>
      <c r="X239" s="10" t="s">
        <v>1043</v>
      </c>
      <c r="Y239" s="3"/>
    </row>
    <row r="240" spans="1:25" ht="22.5" hidden="1" customHeight="1" x14ac:dyDescent="0.2">
      <c r="A240" s="18">
        <v>291</v>
      </c>
      <c r="B240" s="19" t="s">
        <v>994</v>
      </c>
      <c r="C240" s="20" t="s">
        <v>15</v>
      </c>
      <c r="D240" s="21">
        <v>43012.354861111111</v>
      </c>
      <c r="E240" s="11" t="s">
        <v>995</v>
      </c>
      <c r="F240" s="20" t="s">
        <v>17</v>
      </c>
      <c r="G240" s="20" t="s">
        <v>18</v>
      </c>
      <c r="H240" s="18" t="s">
        <v>19</v>
      </c>
      <c r="I240" s="19" t="s">
        <v>64</v>
      </c>
      <c r="J240" s="11">
        <v>4586</v>
      </c>
      <c r="K240" s="11">
        <v>12</v>
      </c>
      <c r="L240" s="11">
        <v>2</v>
      </c>
      <c r="M240" s="22">
        <v>573250</v>
      </c>
      <c r="N240" s="19" t="s">
        <v>996</v>
      </c>
      <c r="O240" s="23"/>
      <c r="P240" s="19" t="s">
        <v>997</v>
      </c>
      <c r="Q240" s="1">
        <v>0</v>
      </c>
      <c r="R240" s="1">
        <v>0</v>
      </c>
      <c r="S240" s="1">
        <v>6250</v>
      </c>
      <c r="T240" s="1">
        <v>0</v>
      </c>
      <c r="U240" s="2">
        <f t="shared" si="6"/>
        <v>0</v>
      </c>
      <c r="V240" s="2">
        <f t="shared" si="7"/>
        <v>0.73375999999999997</v>
      </c>
      <c r="W240" s="2"/>
      <c r="X240" s="10" t="s">
        <v>1043</v>
      </c>
      <c r="Y240" s="3"/>
    </row>
    <row r="241" spans="1:25" ht="22.5" customHeight="1" x14ac:dyDescent="0.2">
      <c r="A241" s="18">
        <v>189</v>
      </c>
      <c r="B241" s="19" t="s">
        <v>660</v>
      </c>
      <c r="C241" s="20" t="s">
        <v>15</v>
      </c>
      <c r="D241" s="21">
        <v>42200.635416666664</v>
      </c>
      <c r="E241" s="11" t="s">
        <v>661</v>
      </c>
      <c r="F241" s="20" t="s">
        <v>17</v>
      </c>
      <c r="G241" s="20" t="s">
        <v>18</v>
      </c>
      <c r="H241" s="18" t="s">
        <v>19</v>
      </c>
      <c r="I241" s="19" t="s">
        <v>20</v>
      </c>
      <c r="J241" s="11">
        <v>4000</v>
      </c>
      <c r="K241" s="11">
        <v>25</v>
      </c>
      <c r="L241" s="11">
        <v>2</v>
      </c>
      <c r="M241" s="22">
        <v>500000</v>
      </c>
      <c r="N241" s="19" t="s">
        <v>662</v>
      </c>
      <c r="O241" s="23"/>
      <c r="P241" s="19" t="s">
        <v>663</v>
      </c>
      <c r="Q241" s="1">
        <v>4719</v>
      </c>
      <c r="R241" s="1">
        <v>3917</v>
      </c>
      <c r="S241" s="1">
        <v>5450</v>
      </c>
      <c r="T241" s="1">
        <v>2016</v>
      </c>
      <c r="U241" s="2">
        <f t="shared" si="6"/>
        <v>0.86587155963302753</v>
      </c>
      <c r="V241" s="2">
        <f t="shared" si="7"/>
        <v>0.73394495412844041</v>
      </c>
      <c r="W241" s="2">
        <f>IF(T241&gt;2011,U241-V241,"")</f>
        <v>0.13192660550458712</v>
      </c>
      <c r="X241" s="10" t="s">
        <v>1042</v>
      </c>
    </row>
    <row r="242" spans="1:25" ht="22.5" hidden="1" customHeight="1" x14ac:dyDescent="0.2">
      <c r="A242" s="18">
        <v>21</v>
      </c>
      <c r="B242" s="19" t="s">
        <v>94</v>
      </c>
      <c r="C242" s="20" t="s">
        <v>15</v>
      </c>
      <c r="D242" s="21">
        <v>41485.613194444442</v>
      </c>
      <c r="E242" s="11" t="s">
        <v>95</v>
      </c>
      <c r="F242" s="20" t="s">
        <v>17</v>
      </c>
      <c r="G242" s="20" t="s">
        <v>18</v>
      </c>
      <c r="H242" s="18" t="s">
        <v>19</v>
      </c>
      <c r="I242" s="19" t="s">
        <v>64</v>
      </c>
      <c r="J242" s="11">
        <v>4694</v>
      </c>
      <c r="K242" s="11">
        <v>33</v>
      </c>
      <c r="L242" s="11">
        <v>2</v>
      </c>
      <c r="M242" s="22">
        <v>385000</v>
      </c>
      <c r="N242" s="19" t="s">
        <v>96</v>
      </c>
      <c r="O242" s="23"/>
      <c r="P242" s="19" t="s">
        <v>88</v>
      </c>
      <c r="Q242" s="1">
        <v>2104</v>
      </c>
      <c r="R242" s="1">
        <v>2101</v>
      </c>
      <c r="S242" s="1">
        <v>6250</v>
      </c>
      <c r="T242" s="1">
        <v>2014</v>
      </c>
      <c r="U242" s="2">
        <f t="shared" si="6"/>
        <v>0.33663999999999999</v>
      </c>
      <c r="V242" s="2">
        <f t="shared" si="7"/>
        <v>0.75104000000000004</v>
      </c>
      <c r="W242" s="2"/>
      <c r="X242" s="10" t="s">
        <v>1043</v>
      </c>
      <c r="Y242" s="3"/>
    </row>
    <row r="243" spans="1:25" ht="22.5" hidden="1" customHeight="1" x14ac:dyDescent="0.2">
      <c r="A243" s="18">
        <v>246</v>
      </c>
      <c r="B243" s="19" t="s">
        <v>850</v>
      </c>
      <c r="C243" s="20" t="s">
        <v>15</v>
      </c>
      <c r="D243" s="21">
        <v>42776.714583333334</v>
      </c>
      <c r="E243" s="11" t="s">
        <v>851</v>
      </c>
      <c r="F243" s="20" t="s">
        <v>17</v>
      </c>
      <c r="G243" s="20" t="s">
        <v>18</v>
      </c>
      <c r="H243" s="18" t="s">
        <v>19</v>
      </c>
      <c r="I243" s="19" t="s">
        <v>64</v>
      </c>
      <c r="J243" s="11">
        <v>5066</v>
      </c>
      <c r="K243" s="11">
        <v>28</v>
      </c>
      <c r="L243" s="11">
        <v>3</v>
      </c>
      <c r="M243" s="22">
        <v>638250</v>
      </c>
      <c r="N243" s="19" t="s">
        <v>852</v>
      </c>
      <c r="O243" s="23"/>
      <c r="P243" s="19" t="s">
        <v>849</v>
      </c>
      <c r="Q243" s="1">
        <v>0</v>
      </c>
      <c r="R243" s="1">
        <v>0</v>
      </c>
      <c r="S243" s="1">
        <v>6650</v>
      </c>
      <c r="T243" s="1">
        <v>0</v>
      </c>
      <c r="U243" s="2">
        <f t="shared" si="6"/>
        <v>0</v>
      </c>
      <c r="V243" s="2">
        <f t="shared" si="7"/>
        <v>0.76180451127819548</v>
      </c>
      <c r="W243" s="2"/>
      <c r="X243" s="10" t="s">
        <v>1043</v>
      </c>
      <c r="Y243" s="3"/>
    </row>
    <row r="244" spans="1:25" ht="22.5" hidden="1" customHeight="1" x14ac:dyDescent="0.2">
      <c r="A244" s="18">
        <v>268</v>
      </c>
      <c r="B244" s="19" t="s">
        <v>922</v>
      </c>
      <c r="C244" s="20" t="s">
        <v>15</v>
      </c>
      <c r="D244" s="21">
        <v>43172.602083333331</v>
      </c>
      <c r="E244" s="11" t="s">
        <v>923</v>
      </c>
      <c r="F244" s="20" t="s">
        <v>17</v>
      </c>
      <c r="G244" s="20" t="s">
        <v>18</v>
      </c>
      <c r="H244" s="18" t="s">
        <v>19</v>
      </c>
      <c r="I244" s="19" t="s">
        <v>64</v>
      </c>
      <c r="J244" s="11">
        <v>5600</v>
      </c>
      <c r="K244" s="11">
        <v>36</v>
      </c>
      <c r="L244" s="11">
        <v>3</v>
      </c>
      <c r="M244" s="22">
        <v>703000</v>
      </c>
      <c r="N244" s="19" t="s">
        <v>924</v>
      </c>
      <c r="O244" s="23"/>
      <c r="P244" s="19" t="s">
        <v>66</v>
      </c>
      <c r="Q244" s="1">
        <v>0</v>
      </c>
      <c r="R244" s="1">
        <v>0</v>
      </c>
      <c r="S244" s="1">
        <v>7345</v>
      </c>
      <c r="T244" s="1">
        <v>0</v>
      </c>
      <c r="U244" s="2">
        <f t="shared" si="6"/>
        <v>0</v>
      </c>
      <c r="V244" s="2">
        <f t="shared" si="7"/>
        <v>0.76242341729067398</v>
      </c>
      <c r="W244" s="2"/>
      <c r="X244" s="10" t="s">
        <v>1043</v>
      </c>
      <c r="Y244" s="3"/>
    </row>
    <row r="245" spans="1:25" ht="22.5" hidden="1" customHeight="1" x14ac:dyDescent="0.2">
      <c r="A245" s="18">
        <v>208</v>
      </c>
      <c r="B245" s="19" t="s">
        <v>726</v>
      </c>
      <c r="C245" s="20" t="s">
        <v>15</v>
      </c>
      <c r="D245" s="21">
        <v>42460.502083333333</v>
      </c>
      <c r="E245" s="11" t="s">
        <v>727</v>
      </c>
      <c r="F245" s="20" t="s">
        <v>17</v>
      </c>
      <c r="G245" s="20" t="s">
        <v>18</v>
      </c>
      <c r="H245" s="18" t="s">
        <v>19</v>
      </c>
      <c r="I245" s="19" t="s">
        <v>64</v>
      </c>
      <c r="J245" s="11">
        <v>4200</v>
      </c>
      <c r="K245" s="11">
        <v>20</v>
      </c>
      <c r="L245" s="11">
        <v>3</v>
      </c>
      <c r="M245" s="22">
        <v>532000</v>
      </c>
      <c r="N245" s="19" t="s">
        <v>728</v>
      </c>
      <c r="O245" s="23"/>
      <c r="P245" s="19" t="s">
        <v>729</v>
      </c>
      <c r="Q245" s="1">
        <v>0</v>
      </c>
      <c r="R245" s="1">
        <v>0</v>
      </c>
      <c r="S245" s="1">
        <v>5500</v>
      </c>
      <c r="T245" s="1">
        <v>0</v>
      </c>
      <c r="U245" s="2">
        <f t="shared" si="6"/>
        <v>0</v>
      </c>
      <c r="V245" s="2">
        <f t="shared" si="7"/>
        <v>0.76363636363636367</v>
      </c>
      <c r="W245" s="2"/>
      <c r="X245" s="10" t="s">
        <v>1043</v>
      </c>
      <c r="Y245" s="3"/>
    </row>
    <row r="246" spans="1:25" ht="22.5" customHeight="1" x14ac:dyDescent="0.2">
      <c r="A246" s="18">
        <v>151</v>
      </c>
      <c r="B246" s="19" t="s">
        <v>537</v>
      </c>
      <c r="C246" s="20" t="s">
        <v>15</v>
      </c>
      <c r="D246" s="21">
        <v>42111.461805555555</v>
      </c>
      <c r="E246" s="11" t="s">
        <v>538</v>
      </c>
      <c r="F246" s="20" t="s">
        <v>17</v>
      </c>
      <c r="G246" s="20" t="s">
        <v>18</v>
      </c>
      <c r="H246" s="18" t="s">
        <v>19</v>
      </c>
      <c r="I246" s="19" t="s">
        <v>20</v>
      </c>
      <c r="J246" s="11">
        <v>3500</v>
      </c>
      <c r="K246" s="11">
        <v>24</v>
      </c>
      <c r="L246" s="11">
        <v>2</v>
      </c>
      <c r="M246" s="22">
        <v>350000</v>
      </c>
      <c r="N246" s="19" t="s">
        <v>539</v>
      </c>
      <c r="O246" s="23"/>
      <c r="P246" s="19" t="s">
        <v>66</v>
      </c>
      <c r="Q246" s="1">
        <v>4505</v>
      </c>
      <c r="R246" s="1">
        <v>3716</v>
      </c>
      <c r="S246" s="1">
        <v>5116</v>
      </c>
      <c r="T246" s="1">
        <v>2016</v>
      </c>
      <c r="U246" s="2">
        <f t="shared" si="6"/>
        <v>0.88057075840500387</v>
      </c>
      <c r="V246" s="2">
        <f t="shared" si="7"/>
        <v>0.68412822517591865</v>
      </c>
      <c r="W246" s="2">
        <f>IF(T246&gt;2011,U246-V246,"")</f>
        <v>0.19644253322908523</v>
      </c>
      <c r="X246" s="10" t="s">
        <v>1042</v>
      </c>
      <c r="Y246" s="24" t="s">
        <v>1055</v>
      </c>
    </row>
    <row r="247" spans="1:25" ht="22.5" hidden="1" customHeight="1" x14ac:dyDescent="0.2">
      <c r="A247" s="18">
        <v>86</v>
      </c>
      <c r="B247" s="19" t="s">
        <v>323</v>
      </c>
      <c r="C247" s="20" t="s">
        <v>15</v>
      </c>
      <c r="D247" s="21">
        <v>41715.460416666661</v>
      </c>
      <c r="E247" s="11" t="s">
        <v>324</v>
      </c>
      <c r="F247" s="20" t="s">
        <v>17</v>
      </c>
      <c r="G247" s="20" t="s">
        <v>18</v>
      </c>
      <c r="H247" s="18" t="s">
        <v>19</v>
      </c>
      <c r="I247" s="19" t="s">
        <v>64</v>
      </c>
      <c r="J247" s="11">
        <v>5600</v>
      </c>
      <c r="K247" s="11">
        <v>20</v>
      </c>
      <c r="L247" s="11">
        <v>2</v>
      </c>
      <c r="M247" s="22">
        <v>476000</v>
      </c>
      <c r="N247" s="19" t="s">
        <v>325</v>
      </c>
      <c r="O247" s="23"/>
      <c r="P247" s="19" t="s">
        <v>143</v>
      </c>
      <c r="Q247" s="1">
        <v>2534</v>
      </c>
      <c r="R247" s="1">
        <v>2534</v>
      </c>
      <c r="S247" s="1">
        <v>7150</v>
      </c>
      <c r="T247" s="1">
        <v>2015</v>
      </c>
      <c r="U247" s="2">
        <f t="shared" si="6"/>
        <v>0.35440559440559438</v>
      </c>
      <c r="V247" s="2">
        <f t="shared" si="7"/>
        <v>0.78321678321678323</v>
      </c>
      <c r="W247" s="2"/>
      <c r="X247" s="10" t="s">
        <v>1043</v>
      </c>
      <c r="Y247" s="3"/>
    </row>
    <row r="248" spans="1:25" ht="22.5" hidden="1" x14ac:dyDescent="0.2">
      <c r="A248" s="18">
        <v>141</v>
      </c>
      <c r="B248" s="19" t="s">
        <v>508</v>
      </c>
      <c r="C248" s="20" t="s">
        <v>15</v>
      </c>
      <c r="D248" s="21">
        <v>42430.338194444441</v>
      </c>
      <c r="E248" s="11" t="s">
        <v>509</v>
      </c>
      <c r="F248" s="20" t="s">
        <v>17</v>
      </c>
      <c r="G248" s="20" t="s">
        <v>18</v>
      </c>
      <c r="H248" s="18" t="s">
        <v>19</v>
      </c>
      <c r="I248" s="19" t="s">
        <v>20</v>
      </c>
      <c r="J248" s="11">
        <v>4672</v>
      </c>
      <c r="K248" s="11">
        <v>23</v>
      </c>
      <c r="L248" s="11">
        <v>2</v>
      </c>
      <c r="M248" s="22">
        <v>650000</v>
      </c>
      <c r="N248" s="19" t="s">
        <v>510</v>
      </c>
      <c r="O248" s="23"/>
      <c r="P248" s="19" t="s">
        <v>132</v>
      </c>
      <c r="Q248" s="1">
        <v>0</v>
      </c>
      <c r="R248" s="1">
        <v>0</v>
      </c>
      <c r="S248" s="1">
        <v>5940</v>
      </c>
      <c r="T248" s="1">
        <v>0</v>
      </c>
      <c r="U248" s="2">
        <f t="shared" si="6"/>
        <v>0</v>
      </c>
      <c r="V248" s="2">
        <f t="shared" si="7"/>
        <v>0.78653198653198653</v>
      </c>
      <c r="W248" s="2"/>
      <c r="X248" s="10" t="s">
        <v>1042</v>
      </c>
      <c r="Y248" s="3"/>
    </row>
    <row r="249" spans="1:25" ht="22.5" hidden="1" customHeight="1" x14ac:dyDescent="0.2">
      <c r="A249" s="18">
        <v>229</v>
      </c>
      <c r="B249" s="19" t="s">
        <v>790</v>
      </c>
      <c r="C249" s="20" t="s">
        <v>15</v>
      </c>
      <c r="D249" s="21">
        <v>42793.770138888889</v>
      </c>
      <c r="E249" s="11" t="s">
        <v>791</v>
      </c>
      <c r="F249" s="20" t="s">
        <v>17</v>
      </c>
      <c r="G249" s="20" t="s">
        <v>18</v>
      </c>
      <c r="H249" s="18" t="s">
        <v>19</v>
      </c>
      <c r="I249" s="19" t="s">
        <v>20</v>
      </c>
      <c r="J249" s="11">
        <v>5037</v>
      </c>
      <c r="K249" s="11">
        <v>25</v>
      </c>
      <c r="L249" s="11">
        <v>2</v>
      </c>
      <c r="M249" s="22">
        <v>629625</v>
      </c>
      <c r="N249" s="19" t="s">
        <v>792</v>
      </c>
      <c r="O249" s="23"/>
      <c r="P249" s="19" t="s">
        <v>132</v>
      </c>
      <c r="Q249" s="1">
        <v>0</v>
      </c>
      <c r="R249" s="1">
        <v>0</v>
      </c>
      <c r="S249" s="1">
        <v>6343</v>
      </c>
      <c r="T249" s="1">
        <v>0</v>
      </c>
      <c r="U249" s="2">
        <f t="shared" si="6"/>
        <v>0</v>
      </c>
      <c r="V249" s="2">
        <f t="shared" si="7"/>
        <v>0.79410373640233323</v>
      </c>
      <c r="W249" s="2"/>
      <c r="X249" s="10" t="s">
        <v>1042</v>
      </c>
      <c r="Y249" s="3"/>
    </row>
    <row r="250" spans="1:25" ht="22.5" hidden="1" customHeight="1" x14ac:dyDescent="0.2">
      <c r="A250" s="18">
        <v>133</v>
      </c>
      <c r="B250" s="19" t="s">
        <v>482</v>
      </c>
      <c r="C250" s="20" t="s">
        <v>15</v>
      </c>
      <c r="D250" s="21">
        <v>41871.759722222218</v>
      </c>
      <c r="E250" s="11" t="s">
        <v>483</v>
      </c>
      <c r="F250" s="20" t="s">
        <v>17</v>
      </c>
      <c r="G250" s="20" t="s">
        <v>18</v>
      </c>
      <c r="H250" s="18" t="s">
        <v>19</v>
      </c>
      <c r="I250" s="19" t="s">
        <v>20</v>
      </c>
      <c r="J250" s="11">
        <v>6000</v>
      </c>
      <c r="K250" s="11">
        <v>21</v>
      </c>
      <c r="L250" s="11">
        <v>2</v>
      </c>
      <c r="M250" s="22">
        <v>490550</v>
      </c>
      <c r="N250" s="19" t="s">
        <v>484</v>
      </c>
      <c r="O250" s="23"/>
      <c r="P250" s="19" t="s">
        <v>187</v>
      </c>
      <c r="Q250" s="1">
        <v>2750</v>
      </c>
      <c r="R250" s="1"/>
      <c r="S250" s="1">
        <v>7500</v>
      </c>
      <c r="T250" s="1">
        <v>2015</v>
      </c>
      <c r="U250" s="2">
        <f t="shared" si="6"/>
        <v>0.36666666666666664</v>
      </c>
      <c r="V250" s="2">
        <f t="shared" si="7"/>
        <v>0.8</v>
      </c>
      <c r="W250" s="2"/>
      <c r="X250" s="10" t="s">
        <v>1043</v>
      </c>
      <c r="Y250" s="3"/>
    </row>
    <row r="251" spans="1:25" ht="22.5" hidden="1" customHeight="1" x14ac:dyDescent="0.2">
      <c r="A251" s="18">
        <v>297</v>
      </c>
      <c r="B251" s="19" t="s">
        <v>1015</v>
      </c>
      <c r="C251" s="20" t="s">
        <v>15</v>
      </c>
      <c r="D251" s="21">
        <v>42961.329166666663</v>
      </c>
      <c r="E251" s="11" t="s">
        <v>1016</v>
      </c>
      <c r="F251" s="20" t="s">
        <v>17</v>
      </c>
      <c r="G251" s="20" t="s">
        <v>18</v>
      </c>
      <c r="H251" s="18" t="s">
        <v>19</v>
      </c>
      <c r="I251" s="19" t="s">
        <v>64</v>
      </c>
      <c r="J251" s="11">
        <v>5000</v>
      </c>
      <c r="K251" s="11">
        <v>25</v>
      </c>
      <c r="L251" s="11">
        <v>2</v>
      </c>
      <c r="M251" s="22">
        <v>625000</v>
      </c>
      <c r="N251" s="19" t="s">
        <v>1017</v>
      </c>
      <c r="O251" s="23"/>
      <c r="P251" s="19" t="s">
        <v>1018</v>
      </c>
      <c r="Q251" s="1">
        <v>0</v>
      </c>
      <c r="R251" s="1">
        <v>0</v>
      </c>
      <c r="S251" s="1">
        <v>6250</v>
      </c>
      <c r="T251" s="1">
        <v>0</v>
      </c>
      <c r="U251" s="2">
        <f t="shared" si="6"/>
        <v>0</v>
      </c>
      <c r="V251" s="2">
        <f t="shared" si="7"/>
        <v>0.8</v>
      </c>
      <c r="W251" s="2"/>
      <c r="X251" s="10" t="s">
        <v>1043</v>
      </c>
      <c r="Y251" s="3"/>
    </row>
    <row r="252" spans="1:25" ht="22.5" hidden="1" customHeight="1" x14ac:dyDescent="0.2">
      <c r="A252" s="18">
        <v>261</v>
      </c>
      <c r="B252" s="19" t="s">
        <v>902</v>
      </c>
      <c r="C252" s="20" t="s">
        <v>15</v>
      </c>
      <c r="D252" s="21">
        <v>43024.579861111109</v>
      </c>
      <c r="E252" s="11" t="s">
        <v>903</v>
      </c>
      <c r="F252" s="20" t="s">
        <v>17</v>
      </c>
      <c r="G252" s="20" t="s">
        <v>18</v>
      </c>
      <c r="H252" s="18" t="s">
        <v>19</v>
      </c>
      <c r="I252" s="19" t="s">
        <v>20</v>
      </c>
      <c r="J252" s="11">
        <v>7253</v>
      </c>
      <c r="K252" s="11">
        <v>12</v>
      </c>
      <c r="L252" s="11">
        <v>2</v>
      </c>
      <c r="M252" s="22">
        <v>908625</v>
      </c>
      <c r="N252" s="19" t="s">
        <v>876</v>
      </c>
      <c r="O252" s="23"/>
      <c r="P252" s="19" t="s">
        <v>877</v>
      </c>
      <c r="Q252" s="1">
        <v>0</v>
      </c>
      <c r="R252" s="1">
        <v>0</v>
      </c>
      <c r="S252" s="1">
        <v>9057</v>
      </c>
      <c r="T252" s="1">
        <v>0</v>
      </c>
      <c r="U252" s="2">
        <f t="shared" si="6"/>
        <v>0</v>
      </c>
      <c r="V252" s="2">
        <f t="shared" si="7"/>
        <v>0.80081704758750138</v>
      </c>
      <c r="W252" s="2"/>
      <c r="X252" s="10" t="s">
        <v>1042</v>
      </c>
      <c r="Y252" s="3"/>
    </row>
    <row r="253" spans="1:25" ht="22.5" hidden="1" customHeight="1" x14ac:dyDescent="0.2">
      <c r="A253" s="18">
        <v>47</v>
      </c>
      <c r="B253" s="19" t="s">
        <v>188</v>
      </c>
      <c r="C253" s="20" t="s">
        <v>15</v>
      </c>
      <c r="D253" s="21">
        <v>41929.4375</v>
      </c>
      <c r="E253" s="11" t="s">
        <v>189</v>
      </c>
      <c r="F253" s="20" t="s">
        <v>17</v>
      </c>
      <c r="G253" s="20" t="s">
        <v>18</v>
      </c>
      <c r="H253" s="18" t="s">
        <v>19</v>
      </c>
      <c r="I253" s="19" t="s">
        <v>64</v>
      </c>
      <c r="J253" s="11">
        <v>5300</v>
      </c>
      <c r="K253" s="11">
        <v>25</v>
      </c>
      <c r="L253" s="11">
        <v>2</v>
      </c>
      <c r="M253" s="22">
        <v>430625</v>
      </c>
      <c r="N253" s="19" t="s">
        <v>190</v>
      </c>
      <c r="O253" s="23"/>
      <c r="P253" s="19" t="s">
        <v>163</v>
      </c>
      <c r="Q253" s="1">
        <v>2336</v>
      </c>
      <c r="R253" s="1">
        <v>2336</v>
      </c>
      <c r="S253" s="1">
        <v>6544</v>
      </c>
      <c r="T253" s="1">
        <v>2015</v>
      </c>
      <c r="U253" s="2">
        <f t="shared" si="6"/>
        <v>0.35696821515892418</v>
      </c>
      <c r="V253" s="2">
        <f t="shared" si="7"/>
        <v>0.80990220048899753</v>
      </c>
      <c r="W253" s="2"/>
      <c r="X253" s="10" t="s">
        <v>1043</v>
      </c>
      <c r="Y253" s="3"/>
    </row>
    <row r="254" spans="1:25" ht="22.5" hidden="1" customHeight="1" x14ac:dyDescent="0.2">
      <c r="A254" s="18">
        <v>106</v>
      </c>
      <c r="B254" s="19" t="s">
        <v>395</v>
      </c>
      <c r="C254" s="20" t="s">
        <v>15</v>
      </c>
      <c r="D254" s="21">
        <v>41807.411111111112</v>
      </c>
      <c r="E254" s="11" t="s">
        <v>396</v>
      </c>
      <c r="F254" s="20" t="s">
        <v>17</v>
      </c>
      <c r="G254" s="20" t="s">
        <v>18</v>
      </c>
      <c r="H254" s="18" t="s">
        <v>19</v>
      </c>
      <c r="I254" s="19" t="s">
        <v>64</v>
      </c>
      <c r="J254" s="11">
        <v>6074</v>
      </c>
      <c r="K254" s="11">
        <v>27</v>
      </c>
      <c r="L254" s="11">
        <v>2</v>
      </c>
      <c r="M254" s="22">
        <v>493513</v>
      </c>
      <c r="N254" s="19" t="s">
        <v>397</v>
      </c>
      <c r="O254" s="23"/>
      <c r="P254" s="19" t="s">
        <v>376</v>
      </c>
      <c r="Q254" s="1">
        <v>2464</v>
      </c>
      <c r="R254" s="1">
        <v>2464</v>
      </c>
      <c r="S254" s="1">
        <v>7448</v>
      </c>
      <c r="T254" s="1">
        <v>2015</v>
      </c>
      <c r="U254" s="2">
        <f t="shared" si="6"/>
        <v>0.33082706766917291</v>
      </c>
      <c r="V254" s="2">
        <f t="shared" si="7"/>
        <v>0.81552094522019336</v>
      </c>
      <c r="W254" s="2"/>
      <c r="X254" s="10" t="s">
        <v>1043</v>
      </c>
      <c r="Y254" s="3"/>
    </row>
    <row r="255" spans="1:25" ht="22.5" hidden="1" customHeight="1" x14ac:dyDescent="0.2">
      <c r="A255" s="18">
        <v>100</v>
      </c>
      <c r="B255" s="19" t="s">
        <v>373</v>
      </c>
      <c r="C255" s="20" t="s">
        <v>15</v>
      </c>
      <c r="D255" s="21">
        <v>41823.620138888888</v>
      </c>
      <c r="E255" s="11" t="s">
        <v>374</v>
      </c>
      <c r="F255" s="20" t="s">
        <v>17</v>
      </c>
      <c r="G255" s="20" t="s">
        <v>18</v>
      </c>
      <c r="H255" s="18" t="s">
        <v>19</v>
      </c>
      <c r="I255" s="19" t="s">
        <v>64</v>
      </c>
      <c r="J255" s="11">
        <v>6074</v>
      </c>
      <c r="K255" s="11">
        <v>1</v>
      </c>
      <c r="L255" s="11">
        <v>1</v>
      </c>
      <c r="M255" s="22">
        <v>493513</v>
      </c>
      <c r="N255" s="19" t="s">
        <v>375</v>
      </c>
      <c r="O255" s="23"/>
      <c r="P255" s="19" t="s">
        <v>376</v>
      </c>
      <c r="Q255" s="1">
        <v>2454</v>
      </c>
      <c r="R255" s="1"/>
      <c r="S255" s="1">
        <v>7448</v>
      </c>
      <c r="T255" s="1">
        <v>2015</v>
      </c>
      <c r="U255" s="2">
        <f t="shared" si="6"/>
        <v>0.32948442534908701</v>
      </c>
      <c r="V255" s="2">
        <f t="shared" si="7"/>
        <v>0.81552094522019336</v>
      </c>
      <c r="W255" s="2"/>
      <c r="X255" s="10" t="s">
        <v>1043</v>
      </c>
      <c r="Y255" s="3"/>
    </row>
    <row r="256" spans="1:25" ht="22.5" hidden="1" customHeight="1" x14ac:dyDescent="0.2">
      <c r="A256" s="18">
        <v>241</v>
      </c>
      <c r="B256" s="19" t="s">
        <v>831</v>
      </c>
      <c r="C256" s="20" t="s">
        <v>15</v>
      </c>
      <c r="D256" s="21">
        <v>43122.488194444442</v>
      </c>
      <c r="E256" s="11" t="s">
        <v>832</v>
      </c>
      <c r="F256" s="20" t="s">
        <v>17</v>
      </c>
      <c r="G256" s="20" t="s">
        <v>18</v>
      </c>
      <c r="H256" s="18" t="s">
        <v>19</v>
      </c>
      <c r="I256" s="19" t="s">
        <v>20</v>
      </c>
      <c r="J256" s="11">
        <v>4300</v>
      </c>
      <c r="K256" s="11">
        <v>12</v>
      </c>
      <c r="L256" s="11">
        <v>1</v>
      </c>
      <c r="M256" s="22">
        <v>542000</v>
      </c>
      <c r="N256" s="19" t="s">
        <v>833</v>
      </c>
      <c r="O256" s="23"/>
      <c r="P256" s="19" t="s">
        <v>830</v>
      </c>
      <c r="Q256" s="1">
        <v>0</v>
      </c>
      <c r="R256" s="1">
        <v>0</v>
      </c>
      <c r="S256" s="1">
        <v>5250</v>
      </c>
      <c r="T256" s="1">
        <v>0</v>
      </c>
      <c r="U256" s="2">
        <f t="shared" si="6"/>
        <v>0</v>
      </c>
      <c r="V256" s="2">
        <f t="shared" si="7"/>
        <v>0.81904761904761902</v>
      </c>
      <c r="W256" s="2"/>
      <c r="X256" s="10" t="s">
        <v>1042</v>
      </c>
      <c r="Y256" s="3"/>
    </row>
    <row r="257" spans="1:25" ht="22.5" hidden="1" customHeight="1" x14ac:dyDescent="0.2">
      <c r="A257" s="18">
        <v>240</v>
      </c>
      <c r="B257" s="19" t="s">
        <v>827</v>
      </c>
      <c r="C257" s="20" t="s">
        <v>15</v>
      </c>
      <c r="D257" s="21">
        <v>42915.577777777777</v>
      </c>
      <c r="E257" s="11" t="s">
        <v>828</v>
      </c>
      <c r="F257" s="20" t="s">
        <v>17</v>
      </c>
      <c r="G257" s="20" t="s">
        <v>18</v>
      </c>
      <c r="H257" s="18" t="s">
        <v>19</v>
      </c>
      <c r="I257" s="19" t="s">
        <v>20</v>
      </c>
      <c r="J257" s="11">
        <v>4300</v>
      </c>
      <c r="K257" s="11">
        <v>12</v>
      </c>
      <c r="L257" s="11">
        <v>1</v>
      </c>
      <c r="M257" s="22">
        <v>539500</v>
      </c>
      <c r="N257" s="19" t="s">
        <v>829</v>
      </c>
      <c r="O257" s="23"/>
      <c r="P257" s="19" t="s">
        <v>830</v>
      </c>
      <c r="Q257" s="1">
        <v>0</v>
      </c>
      <c r="R257" s="1">
        <v>0</v>
      </c>
      <c r="S257" s="1">
        <v>5250</v>
      </c>
      <c r="T257" s="1">
        <v>0</v>
      </c>
      <c r="U257" s="2">
        <f t="shared" ref="U257:U279" si="8">IF(S257=0," ",Q257/S257)</f>
        <v>0</v>
      </c>
      <c r="V257" s="2">
        <f t="shared" ref="V257:V280" si="9">J257/S257</f>
        <v>0.81904761904761902</v>
      </c>
      <c r="W257" s="2"/>
      <c r="X257" s="10" t="s">
        <v>1042</v>
      </c>
      <c r="Y257" s="3"/>
    </row>
    <row r="258" spans="1:25" ht="22.5" hidden="1" customHeight="1" x14ac:dyDescent="0.2">
      <c r="A258" s="18">
        <v>238</v>
      </c>
      <c r="B258" s="19" t="s">
        <v>821</v>
      </c>
      <c r="C258" s="20" t="s">
        <v>15</v>
      </c>
      <c r="D258" s="21">
        <v>42829.43472222222</v>
      </c>
      <c r="E258" s="11" t="s">
        <v>822</v>
      </c>
      <c r="F258" s="20" t="s">
        <v>17</v>
      </c>
      <c r="G258" s="20" t="s">
        <v>18</v>
      </c>
      <c r="H258" s="18" t="s">
        <v>19</v>
      </c>
      <c r="I258" s="19" t="s">
        <v>64</v>
      </c>
      <c r="J258" s="11">
        <v>5226</v>
      </c>
      <c r="K258" s="11">
        <v>25</v>
      </c>
      <c r="L258" s="11">
        <v>2</v>
      </c>
      <c r="M258" s="22">
        <v>653250</v>
      </c>
      <c r="N258" s="19" t="s">
        <v>823</v>
      </c>
      <c r="O258" s="23"/>
      <c r="P258" s="19" t="s">
        <v>163</v>
      </c>
      <c r="Q258" s="1">
        <v>0</v>
      </c>
      <c r="R258" s="1">
        <v>0</v>
      </c>
      <c r="S258" s="1">
        <v>6250</v>
      </c>
      <c r="T258" s="1">
        <v>0</v>
      </c>
      <c r="U258" s="2">
        <f t="shared" si="8"/>
        <v>0</v>
      </c>
      <c r="V258" s="2">
        <f t="shared" si="9"/>
        <v>0.83616000000000001</v>
      </c>
      <c r="W258" s="2"/>
      <c r="X258" s="10" t="s">
        <v>1043</v>
      </c>
      <c r="Y258" s="3"/>
    </row>
    <row r="259" spans="1:25" ht="22.5" hidden="1" customHeight="1" x14ac:dyDescent="0.2">
      <c r="A259" s="18">
        <v>231</v>
      </c>
      <c r="B259" s="19" t="s">
        <v>797</v>
      </c>
      <c r="C259" s="20" t="s">
        <v>15</v>
      </c>
      <c r="D259" s="21">
        <v>42690.688194444439</v>
      </c>
      <c r="E259" s="11" t="s">
        <v>798</v>
      </c>
      <c r="F259" s="20" t="s">
        <v>17</v>
      </c>
      <c r="G259" s="20" t="s">
        <v>18</v>
      </c>
      <c r="H259" s="18" t="s">
        <v>19</v>
      </c>
      <c r="I259" s="19" t="s">
        <v>64</v>
      </c>
      <c r="J259" s="11">
        <v>3686</v>
      </c>
      <c r="K259" s="11">
        <v>25</v>
      </c>
      <c r="L259" s="11">
        <v>2</v>
      </c>
      <c r="M259" s="22">
        <v>460750</v>
      </c>
      <c r="N259" s="19" t="s">
        <v>799</v>
      </c>
      <c r="O259" s="23"/>
      <c r="P259" s="19" t="s">
        <v>30</v>
      </c>
      <c r="Q259" s="1">
        <v>4170</v>
      </c>
      <c r="R259" s="1">
        <v>3680</v>
      </c>
      <c r="S259" s="1">
        <v>4400</v>
      </c>
      <c r="T259" s="1">
        <v>2017</v>
      </c>
      <c r="U259" s="2">
        <f t="shared" si="8"/>
        <v>0.94772727272727275</v>
      </c>
      <c r="V259" s="2">
        <f t="shared" si="9"/>
        <v>0.83772727272727276</v>
      </c>
      <c r="W259" s="2"/>
      <c r="X259" s="10" t="s">
        <v>1043</v>
      </c>
      <c r="Y259" s="3"/>
    </row>
    <row r="260" spans="1:25" ht="22.5" hidden="1" customHeight="1" x14ac:dyDescent="0.2">
      <c r="A260" s="18">
        <v>40</v>
      </c>
      <c r="B260" s="19" t="s">
        <v>160</v>
      </c>
      <c r="C260" s="20" t="s">
        <v>15</v>
      </c>
      <c r="D260" s="21">
        <v>41550.477083333331</v>
      </c>
      <c r="E260" s="11" t="s">
        <v>161</v>
      </c>
      <c r="F260" s="20" t="s">
        <v>17</v>
      </c>
      <c r="G260" s="20" t="s">
        <v>18</v>
      </c>
      <c r="H260" s="18" t="s">
        <v>19</v>
      </c>
      <c r="I260" s="19" t="s">
        <v>64</v>
      </c>
      <c r="J260" s="11">
        <v>5500</v>
      </c>
      <c r="K260" s="11">
        <v>25</v>
      </c>
      <c r="L260" s="11">
        <v>2</v>
      </c>
      <c r="M260" s="22">
        <v>446875</v>
      </c>
      <c r="N260" s="19" t="s">
        <v>162</v>
      </c>
      <c r="O260" s="23"/>
      <c r="P260" s="19" t="s">
        <v>163</v>
      </c>
      <c r="Q260" s="1">
        <v>2640</v>
      </c>
      <c r="R260" s="1">
        <v>2640</v>
      </c>
      <c r="S260" s="1">
        <v>6545</v>
      </c>
      <c r="T260" s="1">
        <v>2015</v>
      </c>
      <c r="U260" s="2">
        <f t="shared" si="8"/>
        <v>0.40336134453781514</v>
      </c>
      <c r="V260" s="2">
        <f t="shared" si="9"/>
        <v>0.84033613445378152</v>
      </c>
      <c r="W260" s="2"/>
      <c r="X260" s="10" t="s">
        <v>1043</v>
      </c>
      <c r="Y260" s="3"/>
    </row>
    <row r="261" spans="1:25" ht="22.5" hidden="1" customHeight="1" x14ac:dyDescent="0.2">
      <c r="A261" s="18">
        <v>33</v>
      </c>
      <c r="B261" s="19" t="s">
        <v>136</v>
      </c>
      <c r="C261" s="20" t="s">
        <v>15</v>
      </c>
      <c r="D261" s="21">
        <v>42486.566666666666</v>
      </c>
      <c r="E261" s="11" t="s">
        <v>137</v>
      </c>
      <c r="F261" s="20" t="s">
        <v>17</v>
      </c>
      <c r="G261" s="20" t="s">
        <v>18</v>
      </c>
      <c r="H261" s="18" t="s">
        <v>19</v>
      </c>
      <c r="I261" s="19" t="s">
        <v>20</v>
      </c>
      <c r="J261" s="11">
        <v>4290</v>
      </c>
      <c r="K261" s="11">
        <v>30</v>
      </c>
      <c r="L261" s="11">
        <v>3</v>
      </c>
      <c r="M261" s="22">
        <v>348563</v>
      </c>
      <c r="N261" s="19" t="s">
        <v>131</v>
      </c>
      <c r="O261" s="23"/>
      <c r="P261" s="19" t="s">
        <v>132</v>
      </c>
      <c r="Q261" s="1">
        <v>0</v>
      </c>
      <c r="R261" s="1">
        <v>0</v>
      </c>
      <c r="S261" s="1">
        <v>4985</v>
      </c>
      <c r="T261" s="1">
        <v>0</v>
      </c>
      <c r="U261" s="2">
        <f t="shared" si="8"/>
        <v>0</v>
      </c>
      <c r="V261" s="2">
        <f t="shared" si="9"/>
        <v>0.86058174523570707</v>
      </c>
      <c r="W261" s="2"/>
      <c r="X261" s="10" t="s">
        <v>1042</v>
      </c>
      <c r="Y261" s="3"/>
    </row>
    <row r="262" spans="1:25" ht="22.5" hidden="1" customHeight="1" x14ac:dyDescent="0.2">
      <c r="A262" s="18">
        <v>74</v>
      </c>
      <c r="B262" s="19" t="s">
        <v>281</v>
      </c>
      <c r="C262" s="20" t="s">
        <v>15</v>
      </c>
      <c r="D262" s="21">
        <v>41474.768749999996</v>
      </c>
      <c r="E262" s="11" t="s">
        <v>282</v>
      </c>
      <c r="F262" s="20" t="s">
        <v>17</v>
      </c>
      <c r="G262" s="20" t="s">
        <v>18</v>
      </c>
      <c r="H262" s="18" t="s">
        <v>19</v>
      </c>
      <c r="I262" s="19" t="s">
        <v>20</v>
      </c>
      <c r="J262" s="11">
        <v>8000</v>
      </c>
      <c r="K262" s="11">
        <v>20</v>
      </c>
      <c r="L262" s="11">
        <v>2</v>
      </c>
      <c r="M262" s="22">
        <v>1666028</v>
      </c>
      <c r="N262" s="19" t="s">
        <v>283</v>
      </c>
      <c r="O262" s="23"/>
      <c r="P262" s="19" t="s">
        <v>284</v>
      </c>
      <c r="Q262" s="1">
        <v>18837</v>
      </c>
      <c r="R262" s="1">
        <v>11024</v>
      </c>
      <c r="S262" s="1">
        <v>21233</v>
      </c>
      <c r="T262" s="1">
        <v>2014</v>
      </c>
      <c r="U262" s="2">
        <f t="shared" si="8"/>
        <v>0.88715678425093014</v>
      </c>
      <c r="V262" s="2">
        <f t="shared" si="9"/>
        <v>0.37677200583996612</v>
      </c>
      <c r="W262" s="2">
        <f>IF(T262&gt;2011,U262-V262,"")</f>
        <v>0.51038477841096408</v>
      </c>
      <c r="X262" s="10" t="s">
        <v>1042</v>
      </c>
      <c r="Y262" s="24" t="s">
        <v>1057</v>
      </c>
    </row>
    <row r="263" spans="1:25" ht="22.5" hidden="1" customHeight="1" x14ac:dyDescent="0.2">
      <c r="A263" s="18">
        <v>110</v>
      </c>
      <c r="B263" s="19" t="s">
        <v>409</v>
      </c>
      <c r="C263" s="20" t="s">
        <v>15</v>
      </c>
      <c r="D263" s="21">
        <v>42038.611111111109</v>
      </c>
      <c r="E263" s="11" t="s">
        <v>410</v>
      </c>
      <c r="F263" s="20" t="s">
        <v>17</v>
      </c>
      <c r="G263" s="20" t="s">
        <v>18</v>
      </c>
      <c r="H263" s="18" t="s">
        <v>19</v>
      </c>
      <c r="I263" s="19" t="s">
        <v>64</v>
      </c>
      <c r="J263" s="11">
        <v>5618</v>
      </c>
      <c r="K263" s="11">
        <v>30</v>
      </c>
      <c r="L263" s="11">
        <v>2</v>
      </c>
      <c r="M263" s="22">
        <v>456463</v>
      </c>
      <c r="N263" s="19" t="s">
        <v>411</v>
      </c>
      <c r="O263" s="23"/>
      <c r="P263" s="19" t="s">
        <v>88</v>
      </c>
      <c r="Q263" s="1">
        <v>2308</v>
      </c>
      <c r="R263" s="1">
        <v>2308</v>
      </c>
      <c r="S263" s="1">
        <v>6500</v>
      </c>
      <c r="T263" s="1">
        <v>2016</v>
      </c>
      <c r="U263" s="2">
        <f t="shared" si="8"/>
        <v>0.35507692307692307</v>
      </c>
      <c r="V263" s="2">
        <f t="shared" si="9"/>
        <v>0.86430769230769233</v>
      </c>
      <c r="W263" s="2"/>
      <c r="X263" s="10" t="s">
        <v>1043</v>
      </c>
      <c r="Y263" s="3"/>
    </row>
    <row r="264" spans="1:25" ht="22.5" hidden="1" customHeight="1" x14ac:dyDescent="0.2">
      <c r="A264" s="18">
        <v>295</v>
      </c>
      <c r="B264" s="19" t="s">
        <v>1008</v>
      </c>
      <c r="C264" s="20" t="s">
        <v>15</v>
      </c>
      <c r="D264" s="21">
        <v>43151.451388888891</v>
      </c>
      <c r="E264" s="11" t="s">
        <v>1009</v>
      </c>
      <c r="F264" s="20" t="s">
        <v>17</v>
      </c>
      <c r="G264" s="20" t="s">
        <v>18</v>
      </c>
      <c r="H264" s="18" t="s">
        <v>19</v>
      </c>
      <c r="I264" s="19" t="s">
        <v>64</v>
      </c>
      <c r="J264" s="11">
        <v>4000</v>
      </c>
      <c r="K264" s="11">
        <v>12</v>
      </c>
      <c r="L264" s="11">
        <v>1</v>
      </c>
      <c r="M264" s="22">
        <v>500000</v>
      </c>
      <c r="N264" s="19" t="s">
        <v>1010</v>
      </c>
      <c r="O264" s="23"/>
      <c r="P264" s="19" t="s">
        <v>1011</v>
      </c>
      <c r="Q264" s="1">
        <v>0</v>
      </c>
      <c r="R264" s="1">
        <v>0</v>
      </c>
      <c r="S264" s="1">
        <v>4600</v>
      </c>
      <c r="T264" s="1">
        <v>0</v>
      </c>
      <c r="U264" s="2">
        <f t="shared" si="8"/>
        <v>0</v>
      </c>
      <c r="V264" s="2">
        <f t="shared" si="9"/>
        <v>0.86956521739130432</v>
      </c>
      <c r="W264" s="2"/>
      <c r="X264" s="10" t="s">
        <v>1043</v>
      </c>
      <c r="Y264" s="3"/>
    </row>
    <row r="265" spans="1:25" ht="22.5" hidden="1" customHeight="1" x14ac:dyDescent="0.2">
      <c r="A265" s="18">
        <v>203</v>
      </c>
      <c r="B265" s="19" t="s">
        <v>707</v>
      </c>
      <c r="C265" s="20" t="s">
        <v>15</v>
      </c>
      <c r="D265" s="21">
        <v>42480.385416666664</v>
      </c>
      <c r="E265" s="11" t="s">
        <v>708</v>
      </c>
      <c r="F265" s="20" t="s">
        <v>17</v>
      </c>
      <c r="G265" s="20" t="s">
        <v>18</v>
      </c>
      <c r="H265" s="18" t="s">
        <v>19</v>
      </c>
      <c r="I265" s="19" t="s">
        <v>64</v>
      </c>
      <c r="J265" s="11">
        <v>5470</v>
      </c>
      <c r="K265" s="11">
        <v>24</v>
      </c>
      <c r="L265" s="11">
        <v>2</v>
      </c>
      <c r="M265" s="22">
        <v>683750</v>
      </c>
      <c r="N265" s="19" t="s">
        <v>709</v>
      </c>
      <c r="O265" s="23"/>
      <c r="P265" s="19" t="s">
        <v>710</v>
      </c>
      <c r="Q265" s="1">
        <v>0</v>
      </c>
      <c r="R265" s="1">
        <v>0</v>
      </c>
      <c r="S265" s="1">
        <v>6250</v>
      </c>
      <c r="T265" s="1">
        <v>0</v>
      </c>
      <c r="U265" s="2">
        <f t="shared" si="8"/>
        <v>0</v>
      </c>
      <c r="V265" s="2">
        <f t="shared" si="9"/>
        <v>0.87519999999999998</v>
      </c>
      <c r="W265" s="2"/>
      <c r="X265" s="10" t="s">
        <v>1043</v>
      </c>
      <c r="Y265" s="3"/>
    </row>
    <row r="266" spans="1:25" ht="22.5" hidden="1" customHeight="1" x14ac:dyDescent="0.2">
      <c r="A266" s="18">
        <v>109</v>
      </c>
      <c r="B266" s="19" t="s">
        <v>406</v>
      </c>
      <c r="C266" s="20" t="s">
        <v>15</v>
      </c>
      <c r="D266" s="21">
        <v>42038.587500000001</v>
      </c>
      <c r="E266" s="11" t="s">
        <v>407</v>
      </c>
      <c r="F266" s="20" t="s">
        <v>17</v>
      </c>
      <c r="G266" s="20" t="s">
        <v>18</v>
      </c>
      <c r="H266" s="18" t="s">
        <v>19</v>
      </c>
      <c r="I266" s="19" t="s">
        <v>64</v>
      </c>
      <c r="J266" s="11">
        <v>5618</v>
      </c>
      <c r="K266" s="11">
        <v>30</v>
      </c>
      <c r="L266" s="11">
        <v>2</v>
      </c>
      <c r="M266" s="22">
        <v>456463</v>
      </c>
      <c r="N266" s="19" t="s">
        <v>408</v>
      </c>
      <c r="O266" s="23"/>
      <c r="P266" s="19" t="s">
        <v>88</v>
      </c>
      <c r="Q266" s="1">
        <v>2020</v>
      </c>
      <c r="R266" s="1">
        <v>2020</v>
      </c>
      <c r="S266" s="1">
        <v>6366</v>
      </c>
      <c r="T266" s="1">
        <v>0</v>
      </c>
      <c r="U266" s="2">
        <f t="shared" si="8"/>
        <v>0.31731071316368203</v>
      </c>
      <c r="V266" s="2">
        <f t="shared" si="9"/>
        <v>0.88250078542255739</v>
      </c>
      <c r="W266" s="2"/>
      <c r="X266" s="10" t="s">
        <v>1043</v>
      </c>
      <c r="Y266" s="3"/>
    </row>
    <row r="267" spans="1:25" ht="22.5" hidden="1" customHeight="1" x14ac:dyDescent="0.2">
      <c r="A267" s="18">
        <v>270</v>
      </c>
      <c r="B267" s="19" t="s">
        <v>929</v>
      </c>
      <c r="C267" s="20" t="s">
        <v>15</v>
      </c>
      <c r="D267" s="21">
        <v>42734.578472222223</v>
      </c>
      <c r="E267" s="11" t="s">
        <v>930</v>
      </c>
      <c r="F267" s="20" t="s">
        <v>17</v>
      </c>
      <c r="G267" s="20" t="s">
        <v>18</v>
      </c>
      <c r="H267" s="18" t="s">
        <v>19</v>
      </c>
      <c r="I267" s="19" t="s">
        <v>64</v>
      </c>
      <c r="J267" s="11">
        <v>4966</v>
      </c>
      <c r="K267" s="11">
        <v>24</v>
      </c>
      <c r="L267" s="11">
        <v>2</v>
      </c>
      <c r="M267" s="22">
        <v>620750</v>
      </c>
      <c r="N267" s="19" t="s">
        <v>931</v>
      </c>
      <c r="O267" s="23"/>
      <c r="P267" s="19" t="s">
        <v>932</v>
      </c>
      <c r="Q267" s="1">
        <v>0</v>
      </c>
      <c r="R267" s="1">
        <v>0</v>
      </c>
      <c r="S267" s="1">
        <v>5500</v>
      </c>
      <c r="T267" s="1">
        <v>0</v>
      </c>
      <c r="U267" s="2">
        <f t="shared" si="8"/>
        <v>0</v>
      </c>
      <c r="V267" s="2">
        <f t="shared" si="9"/>
        <v>0.90290909090909088</v>
      </c>
      <c r="W267" s="2"/>
      <c r="X267" s="10" t="s">
        <v>1043</v>
      </c>
      <c r="Y267" s="3"/>
    </row>
    <row r="268" spans="1:25" ht="22.5" hidden="1" customHeight="1" x14ac:dyDescent="0.2">
      <c r="A268" s="18">
        <v>118</v>
      </c>
      <c r="B268" s="19" t="s">
        <v>434</v>
      </c>
      <c r="C268" s="20" t="s">
        <v>15</v>
      </c>
      <c r="D268" s="21">
        <v>41907.520138888889</v>
      </c>
      <c r="E268" s="11" t="s">
        <v>435</v>
      </c>
      <c r="F268" s="20" t="s">
        <v>17</v>
      </c>
      <c r="G268" s="20" t="s">
        <v>18</v>
      </c>
      <c r="H268" s="18" t="s">
        <v>19</v>
      </c>
      <c r="I268" s="19" t="s">
        <v>64</v>
      </c>
      <c r="J268" s="11">
        <v>4618</v>
      </c>
      <c r="K268" s="11">
        <v>12</v>
      </c>
      <c r="L268" s="11">
        <v>1</v>
      </c>
      <c r="M268" s="22">
        <v>378213</v>
      </c>
      <c r="N268" s="19" t="s">
        <v>436</v>
      </c>
      <c r="O268" s="23"/>
      <c r="P268" s="19" t="s">
        <v>143</v>
      </c>
      <c r="Q268" s="1">
        <v>2006</v>
      </c>
      <c r="R268" s="1">
        <v>2006</v>
      </c>
      <c r="S268" s="1">
        <v>5000</v>
      </c>
      <c r="T268" s="1">
        <v>2015</v>
      </c>
      <c r="U268" s="2">
        <f t="shared" si="8"/>
        <v>0.4012</v>
      </c>
      <c r="V268" s="2">
        <f t="shared" si="9"/>
        <v>0.92359999999999998</v>
      </c>
      <c r="W268" s="2"/>
      <c r="X268" s="10" t="s">
        <v>1043</v>
      </c>
      <c r="Y268" s="3"/>
    </row>
    <row r="269" spans="1:25" ht="22.5" hidden="1" customHeight="1" x14ac:dyDescent="0.2">
      <c r="A269" s="18">
        <v>216</v>
      </c>
      <c r="B269" s="19" t="s">
        <v>748</v>
      </c>
      <c r="C269" s="20" t="s">
        <v>15</v>
      </c>
      <c r="D269" s="21">
        <v>42515.459027777775</v>
      </c>
      <c r="E269" s="11" t="s">
        <v>749</v>
      </c>
      <c r="F269" s="20" t="s">
        <v>17</v>
      </c>
      <c r="G269" s="20" t="s">
        <v>18</v>
      </c>
      <c r="H269" s="18" t="s">
        <v>19</v>
      </c>
      <c r="I269" s="19" t="s">
        <v>64</v>
      </c>
      <c r="J269" s="11">
        <v>4400</v>
      </c>
      <c r="K269" s="11">
        <v>25</v>
      </c>
      <c r="L269" s="11">
        <v>2</v>
      </c>
      <c r="M269" s="22">
        <v>500000</v>
      </c>
      <c r="N269" s="19" t="s">
        <v>750</v>
      </c>
      <c r="O269" s="23"/>
      <c r="P269" s="19" t="s">
        <v>163</v>
      </c>
      <c r="Q269" s="1">
        <v>3127</v>
      </c>
      <c r="R269" s="1">
        <v>3127</v>
      </c>
      <c r="S269" s="1">
        <v>4750</v>
      </c>
      <c r="T269" s="1">
        <v>2016</v>
      </c>
      <c r="U269" s="2">
        <f t="shared" si="8"/>
        <v>0.65831578947368419</v>
      </c>
      <c r="V269" s="2">
        <f t="shared" si="9"/>
        <v>0.9263157894736842</v>
      </c>
      <c r="W269" s="2"/>
      <c r="X269" s="10" t="s">
        <v>1043</v>
      </c>
      <c r="Y269" s="3"/>
    </row>
    <row r="270" spans="1:25" ht="22.5" hidden="1" customHeight="1" x14ac:dyDescent="0.2">
      <c r="A270" s="18">
        <v>187</v>
      </c>
      <c r="B270" s="19" t="s">
        <v>653</v>
      </c>
      <c r="C270" s="20" t="s">
        <v>15</v>
      </c>
      <c r="D270" s="21">
        <v>42053.481249999997</v>
      </c>
      <c r="E270" s="11" t="s">
        <v>654</v>
      </c>
      <c r="F270" s="20" t="s">
        <v>17</v>
      </c>
      <c r="G270" s="20" t="s">
        <v>18</v>
      </c>
      <c r="H270" s="18" t="s">
        <v>19</v>
      </c>
      <c r="I270" s="19" t="s">
        <v>64</v>
      </c>
      <c r="J270" s="11">
        <v>5228</v>
      </c>
      <c r="K270" s="11">
        <v>12</v>
      </c>
      <c r="L270" s="11">
        <v>2</v>
      </c>
      <c r="M270" s="22">
        <v>339800</v>
      </c>
      <c r="N270" s="19" t="s">
        <v>655</v>
      </c>
      <c r="O270" s="23"/>
      <c r="P270" s="19" t="s">
        <v>656</v>
      </c>
      <c r="Q270" s="1">
        <v>3214</v>
      </c>
      <c r="R270" s="1">
        <v>3214</v>
      </c>
      <c r="S270" s="1">
        <v>5600</v>
      </c>
      <c r="T270" s="1">
        <v>2016</v>
      </c>
      <c r="U270" s="2">
        <f t="shared" si="8"/>
        <v>0.57392857142857145</v>
      </c>
      <c r="V270" s="2">
        <f t="shared" si="9"/>
        <v>0.93357142857142861</v>
      </c>
      <c r="W270" s="2"/>
      <c r="X270" s="10" t="s">
        <v>1043</v>
      </c>
      <c r="Y270" s="3"/>
    </row>
    <row r="271" spans="1:25" ht="22.5" hidden="1" customHeight="1" x14ac:dyDescent="0.2">
      <c r="A271" s="18">
        <v>98</v>
      </c>
      <c r="B271" s="19" t="s">
        <v>365</v>
      </c>
      <c r="C271" s="20" t="s">
        <v>15</v>
      </c>
      <c r="D271" s="21">
        <v>41670.491666666661</v>
      </c>
      <c r="E271" s="11" t="s">
        <v>366</v>
      </c>
      <c r="F271" s="20" t="s">
        <v>17</v>
      </c>
      <c r="G271" s="20" t="s">
        <v>18</v>
      </c>
      <c r="H271" s="18" t="s">
        <v>19</v>
      </c>
      <c r="I271" s="19" t="s">
        <v>64</v>
      </c>
      <c r="J271" s="11">
        <v>6834</v>
      </c>
      <c r="K271" s="11">
        <v>20</v>
      </c>
      <c r="L271" s="11">
        <v>2</v>
      </c>
      <c r="M271" s="22">
        <v>562000</v>
      </c>
      <c r="N271" s="19" t="s">
        <v>367</v>
      </c>
      <c r="O271" s="23"/>
      <c r="P271" s="19" t="s">
        <v>368</v>
      </c>
      <c r="Q271" s="1">
        <v>2485</v>
      </c>
      <c r="R271" s="1">
        <v>2485</v>
      </c>
      <c r="S271" s="1">
        <v>7100</v>
      </c>
      <c r="T271" s="1">
        <v>2015</v>
      </c>
      <c r="U271" s="2">
        <f t="shared" si="8"/>
        <v>0.35</v>
      </c>
      <c r="V271" s="2">
        <f t="shared" si="9"/>
        <v>0.96253521126760566</v>
      </c>
      <c r="W271" s="2"/>
      <c r="X271" s="10" t="s">
        <v>1043</v>
      </c>
      <c r="Y271" s="3"/>
    </row>
    <row r="272" spans="1:25" ht="22.5" hidden="1" customHeight="1" x14ac:dyDescent="0.2">
      <c r="A272" s="18">
        <v>210</v>
      </c>
      <c r="B272" s="19" t="s">
        <v>732</v>
      </c>
      <c r="C272" s="20" t="s">
        <v>15</v>
      </c>
      <c r="D272" s="21">
        <v>42762.415972222218</v>
      </c>
      <c r="E272" s="11" t="s">
        <v>733</v>
      </c>
      <c r="F272" s="20" t="s">
        <v>17</v>
      </c>
      <c r="G272" s="20" t="s">
        <v>18</v>
      </c>
      <c r="H272" s="18" t="s">
        <v>19</v>
      </c>
      <c r="I272" s="19" t="s">
        <v>64</v>
      </c>
      <c r="J272" s="11">
        <v>4400</v>
      </c>
      <c r="K272" s="11">
        <v>25</v>
      </c>
      <c r="L272" s="11">
        <v>2</v>
      </c>
      <c r="M272" s="22">
        <v>550000</v>
      </c>
      <c r="N272" s="19" t="s">
        <v>734</v>
      </c>
      <c r="O272" s="23"/>
      <c r="P272" s="19" t="s">
        <v>163</v>
      </c>
      <c r="Q272" s="1">
        <v>4372</v>
      </c>
      <c r="R272" s="1">
        <v>3700</v>
      </c>
      <c r="S272" s="1">
        <v>4565</v>
      </c>
      <c r="T272" s="1">
        <v>2017</v>
      </c>
      <c r="U272" s="2">
        <f t="shared" si="8"/>
        <v>0.95772179627601317</v>
      </c>
      <c r="V272" s="2">
        <f t="shared" si="9"/>
        <v>0.96385542168674698</v>
      </c>
      <c r="W272" s="2"/>
      <c r="X272" s="10" t="s">
        <v>1043</v>
      </c>
      <c r="Y272" s="3"/>
    </row>
    <row r="273" spans="1:25" ht="22.5" hidden="1" customHeight="1" x14ac:dyDescent="0.2">
      <c r="A273" s="18">
        <v>223</v>
      </c>
      <c r="B273" s="19" t="s">
        <v>769</v>
      </c>
      <c r="C273" s="20" t="s">
        <v>15</v>
      </c>
      <c r="D273" s="21">
        <v>42692.695138888885</v>
      </c>
      <c r="E273" s="11" t="s">
        <v>770</v>
      </c>
      <c r="F273" s="20" t="s">
        <v>17</v>
      </c>
      <c r="G273" s="20" t="s">
        <v>18</v>
      </c>
      <c r="H273" s="18" t="s">
        <v>19</v>
      </c>
      <c r="I273" s="19" t="s">
        <v>64</v>
      </c>
      <c r="J273" s="11">
        <v>6050</v>
      </c>
      <c r="K273" s="11">
        <v>26</v>
      </c>
      <c r="L273" s="11">
        <v>2</v>
      </c>
      <c r="M273" s="22">
        <v>756250</v>
      </c>
      <c r="N273" s="19" t="s">
        <v>771</v>
      </c>
      <c r="O273" s="23"/>
      <c r="P273" s="19" t="s">
        <v>88</v>
      </c>
      <c r="Q273" s="1">
        <v>0</v>
      </c>
      <c r="R273" s="1">
        <v>0</v>
      </c>
      <c r="S273" s="1">
        <v>6250</v>
      </c>
      <c r="T273" s="1">
        <v>0</v>
      </c>
      <c r="U273" s="2">
        <f t="shared" si="8"/>
        <v>0</v>
      </c>
      <c r="V273" s="2">
        <f t="shared" si="9"/>
        <v>0.96799999999999997</v>
      </c>
      <c r="W273" s="2"/>
      <c r="X273" s="10" t="s">
        <v>1043</v>
      </c>
      <c r="Y273" s="3"/>
    </row>
    <row r="274" spans="1:25" ht="22.5" hidden="1" customHeight="1" x14ac:dyDescent="0.2">
      <c r="A274" s="18">
        <v>220</v>
      </c>
      <c r="B274" s="19" t="s">
        <v>760</v>
      </c>
      <c r="C274" s="20" t="s">
        <v>15</v>
      </c>
      <c r="D274" s="21">
        <v>43147.54583333333</v>
      </c>
      <c r="E274" s="11" t="s">
        <v>761</v>
      </c>
      <c r="F274" s="20" t="s">
        <v>17</v>
      </c>
      <c r="G274" s="20" t="s">
        <v>18</v>
      </c>
      <c r="H274" s="18" t="s">
        <v>19</v>
      </c>
      <c r="I274" s="19" t="s">
        <v>64</v>
      </c>
      <c r="J274" s="11">
        <v>6050</v>
      </c>
      <c r="K274" s="11">
        <v>26</v>
      </c>
      <c r="L274" s="11">
        <v>2</v>
      </c>
      <c r="M274" s="22">
        <v>756250</v>
      </c>
      <c r="N274" s="19" t="s">
        <v>762</v>
      </c>
      <c r="O274" s="23"/>
      <c r="P274" s="19" t="s">
        <v>88</v>
      </c>
      <c r="Q274" s="1">
        <v>0</v>
      </c>
      <c r="R274" s="1">
        <v>0</v>
      </c>
      <c r="S274" s="1">
        <v>6250</v>
      </c>
      <c r="T274" s="1">
        <v>0</v>
      </c>
      <c r="U274" s="2">
        <f t="shared" si="8"/>
        <v>0</v>
      </c>
      <c r="V274" s="2">
        <f t="shared" si="9"/>
        <v>0.96799999999999997</v>
      </c>
      <c r="W274" s="2"/>
      <c r="X274" s="10" t="s">
        <v>1043</v>
      </c>
      <c r="Y274" s="3"/>
    </row>
    <row r="275" spans="1:25" ht="22.5" hidden="1" customHeight="1" x14ac:dyDescent="0.2">
      <c r="A275" s="18">
        <v>194</v>
      </c>
      <c r="B275" s="19" t="s">
        <v>675</v>
      </c>
      <c r="C275" s="20" t="s">
        <v>15</v>
      </c>
      <c r="D275" s="21">
        <v>43142.875694444439</v>
      </c>
      <c r="E275" s="11" t="s">
        <v>676</v>
      </c>
      <c r="F275" s="20" t="s">
        <v>17</v>
      </c>
      <c r="G275" s="20" t="s">
        <v>18</v>
      </c>
      <c r="H275" s="18" t="s">
        <v>19</v>
      </c>
      <c r="I275" s="19" t="s">
        <v>64</v>
      </c>
      <c r="J275" s="11">
        <v>6210</v>
      </c>
      <c r="K275" s="11">
        <v>25</v>
      </c>
      <c r="L275" s="11">
        <v>2</v>
      </c>
      <c r="M275" s="22">
        <v>507563</v>
      </c>
      <c r="N275" s="19" t="s">
        <v>677</v>
      </c>
      <c r="O275" s="23"/>
      <c r="P275" s="19" t="s">
        <v>678</v>
      </c>
      <c r="Q275" s="1">
        <v>0</v>
      </c>
      <c r="R275" s="1">
        <v>0</v>
      </c>
      <c r="S275" s="1">
        <v>6250</v>
      </c>
      <c r="T275" s="1">
        <v>0</v>
      </c>
      <c r="U275" s="2">
        <f t="shared" si="8"/>
        <v>0</v>
      </c>
      <c r="V275" s="2">
        <f t="shared" si="9"/>
        <v>0.99360000000000004</v>
      </c>
      <c r="W275" s="2"/>
      <c r="X275" s="10" t="s">
        <v>1043</v>
      </c>
      <c r="Y275" s="3"/>
    </row>
    <row r="276" spans="1:25" ht="22.5" hidden="1" customHeight="1" x14ac:dyDescent="0.2">
      <c r="A276" s="18">
        <v>271</v>
      </c>
      <c r="B276" s="19" t="s">
        <v>933</v>
      </c>
      <c r="C276" s="20" t="s">
        <v>15</v>
      </c>
      <c r="D276" s="21">
        <v>42983.741666666661</v>
      </c>
      <c r="E276" s="11" t="s">
        <v>934</v>
      </c>
      <c r="F276" s="20" t="s">
        <v>17</v>
      </c>
      <c r="G276" s="20" t="s">
        <v>18</v>
      </c>
      <c r="H276" s="18" t="s">
        <v>19</v>
      </c>
      <c r="I276" s="19" t="s">
        <v>20</v>
      </c>
      <c r="J276" s="11">
        <v>5000</v>
      </c>
      <c r="K276" s="11">
        <v>20</v>
      </c>
      <c r="L276" s="11">
        <v>3</v>
      </c>
      <c r="M276" s="22">
        <v>650000</v>
      </c>
      <c r="N276" s="19" t="s">
        <v>935</v>
      </c>
      <c r="O276" s="23"/>
      <c r="P276" s="19" t="s">
        <v>936</v>
      </c>
      <c r="Q276" s="1">
        <v>0</v>
      </c>
      <c r="R276" s="1">
        <v>0</v>
      </c>
      <c r="S276" s="1">
        <v>5000</v>
      </c>
      <c r="T276" s="1">
        <v>0</v>
      </c>
      <c r="U276" s="2">
        <f t="shared" si="8"/>
        <v>0</v>
      </c>
      <c r="V276" s="2">
        <f t="shared" si="9"/>
        <v>1</v>
      </c>
      <c r="W276" s="2"/>
      <c r="X276" s="10" t="s">
        <v>1042</v>
      </c>
      <c r="Y276" s="3"/>
    </row>
    <row r="277" spans="1:25" ht="22.5" hidden="1" customHeight="1" x14ac:dyDescent="0.2">
      <c r="A277" s="18">
        <v>129</v>
      </c>
      <c r="B277" s="19" t="s">
        <v>469</v>
      </c>
      <c r="C277" s="20" t="s">
        <v>15</v>
      </c>
      <c r="D277" s="21">
        <v>42124.713888888888</v>
      </c>
      <c r="E277" s="11" t="s">
        <v>470</v>
      </c>
      <c r="F277" s="20" t="s">
        <v>17</v>
      </c>
      <c r="G277" s="20" t="s">
        <v>18</v>
      </c>
      <c r="H277" s="18" t="s">
        <v>19</v>
      </c>
      <c r="I277" s="19" t="s">
        <v>20</v>
      </c>
      <c r="J277" s="11">
        <v>3600</v>
      </c>
      <c r="K277" s="11">
        <v>25</v>
      </c>
      <c r="L277" s="11">
        <v>2</v>
      </c>
      <c r="M277" s="22">
        <v>300000</v>
      </c>
      <c r="N277" s="19" t="s">
        <v>471</v>
      </c>
      <c r="O277" s="23"/>
      <c r="P277" s="19" t="s">
        <v>214</v>
      </c>
      <c r="Q277" s="1">
        <v>5199</v>
      </c>
      <c r="R277" s="1">
        <v>4687</v>
      </c>
      <c r="S277" s="1">
        <v>5800</v>
      </c>
      <c r="T277" s="1">
        <v>2017</v>
      </c>
      <c r="U277" s="2">
        <f t="shared" si="8"/>
        <v>0.89637931034482754</v>
      </c>
      <c r="V277" s="2">
        <f t="shared" si="9"/>
        <v>0.62068965517241381</v>
      </c>
      <c r="W277" s="2">
        <f>IF(T277&gt;2011,U277-V277,"")</f>
        <v>0.27568965517241373</v>
      </c>
      <c r="X277" s="10" t="s">
        <v>1042</v>
      </c>
      <c r="Y277" s="24" t="s">
        <v>1055</v>
      </c>
    </row>
    <row r="278" spans="1:25" ht="22.5" hidden="1" customHeight="1" x14ac:dyDescent="0.2">
      <c r="A278" s="18">
        <v>159</v>
      </c>
      <c r="B278" s="19" t="s">
        <v>566</v>
      </c>
      <c r="C278" s="20" t="s">
        <v>15</v>
      </c>
      <c r="D278" s="21">
        <v>42318.495138888888</v>
      </c>
      <c r="E278" s="11" t="s">
        <v>567</v>
      </c>
      <c r="F278" s="20" t="s">
        <v>17</v>
      </c>
      <c r="G278" s="20" t="s">
        <v>18</v>
      </c>
      <c r="H278" s="18" t="s">
        <v>19</v>
      </c>
      <c r="I278" s="19" t="s">
        <v>64</v>
      </c>
      <c r="J278" s="11">
        <v>5000</v>
      </c>
      <c r="K278" s="11">
        <v>20</v>
      </c>
      <c r="L278" s="11">
        <v>2</v>
      </c>
      <c r="M278" s="22">
        <v>420000</v>
      </c>
      <c r="N278" s="19" t="s">
        <v>568</v>
      </c>
      <c r="O278" s="23"/>
      <c r="P278" s="19" t="s">
        <v>143</v>
      </c>
      <c r="Q278" s="1">
        <v>1817</v>
      </c>
      <c r="R278" s="1">
        <v>1817</v>
      </c>
      <c r="S278" s="1">
        <v>4950</v>
      </c>
      <c r="T278" s="1">
        <v>2017</v>
      </c>
      <c r="U278" s="2">
        <f t="shared" si="8"/>
        <v>0.36707070707070705</v>
      </c>
      <c r="V278" s="2">
        <f t="shared" si="9"/>
        <v>1.0101010101010102</v>
      </c>
      <c r="W278" s="2"/>
      <c r="X278" s="10" t="s">
        <v>1043</v>
      </c>
      <c r="Y278" s="3"/>
    </row>
    <row r="279" spans="1:25" ht="22.5" hidden="1" customHeight="1" x14ac:dyDescent="0.2">
      <c r="A279" s="18">
        <v>239</v>
      </c>
      <c r="B279" s="19" t="s">
        <v>824</v>
      </c>
      <c r="C279" s="20" t="s">
        <v>15</v>
      </c>
      <c r="D279" s="21">
        <v>43073.638888888891</v>
      </c>
      <c r="E279" s="11" t="s">
        <v>825</v>
      </c>
      <c r="F279" s="20" t="s">
        <v>17</v>
      </c>
      <c r="G279" s="20" t="s">
        <v>18</v>
      </c>
      <c r="H279" s="18" t="s">
        <v>19</v>
      </c>
      <c r="I279" s="19" t="s">
        <v>64</v>
      </c>
      <c r="J279" s="11">
        <v>6339</v>
      </c>
      <c r="K279" s="11">
        <v>25</v>
      </c>
      <c r="L279" s="11">
        <v>2</v>
      </c>
      <c r="M279" s="22">
        <v>792375</v>
      </c>
      <c r="N279" s="19" t="s">
        <v>826</v>
      </c>
      <c r="O279" s="23"/>
      <c r="P279" s="19" t="s">
        <v>710</v>
      </c>
      <c r="Q279" s="1">
        <v>0</v>
      </c>
      <c r="R279" s="1">
        <v>0</v>
      </c>
      <c r="S279" s="1">
        <v>6250</v>
      </c>
      <c r="T279" s="1">
        <v>0</v>
      </c>
      <c r="U279" s="2">
        <f t="shared" si="8"/>
        <v>0</v>
      </c>
      <c r="V279" s="2">
        <f t="shared" si="9"/>
        <v>1.01424</v>
      </c>
      <c r="W279" s="2"/>
      <c r="X279" s="10" t="s">
        <v>1043</v>
      </c>
      <c r="Y279" s="3"/>
    </row>
    <row r="280" spans="1:25" ht="22.5" hidden="1" customHeight="1" x14ac:dyDescent="0.2">
      <c r="A280" s="18">
        <v>54</v>
      </c>
      <c r="B280" s="19" t="s">
        <v>211</v>
      </c>
      <c r="C280" s="20" t="s">
        <v>15</v>
      </c>
      <c r="D280" s="21">
        <v>41432.4375</v>
      </c>
      <c r="E280" s="11" t="s">
        <v>212</v>
      </c>
      <c r="F280" s="20" t="s">
        <v>17</v>
      </c>
      <c r="G280" s="20" t="s">
        <v>18</v>
      </c>
      <c r="H280" s="18" t="s">
        <v>19</v>
      </c>
      <c r="I280" s="19" t="s">
        <v>20</v>
      </c>
      <c r="J280" s="11">
        <v>4200</v>
      </c>
      <c r="K280" s="11">
        <v>1</v>
      </c>
      <c r="L280" s="11">
        <v>1</v>
      </c>
      <c r="M280" s="22">
        <v>342250</v>
      </c>
      <c r="N280" s="19" t="s">
        <v>213</v>
      </c>
      <c r="O280" s="23"/>
      <c r="P280" s="19" t="s">
        <v>214</v>
      </c>
      <c r="Q280" s="1">
        <v>7528</v>
      </c>
      <c r="R280" s="1">
        <v>7058</v>
      </c>
      <c r="S280" s="1">
        <v>6250</v>
      </c>
      <c r="T280" s="1">
        <v>2014</v>
      </c>
      <c r="U280" s="2">
        <v>1.2</v>
      </c>
      <c r="V280" s="2">
        <f t="shared" si="9"/>
        <v>0.67200000000000004</v>
      </c>
      <c r="W280" s="2">
        <f>IF(T280&gt;2011,U280-V280,"")</f>
        <v>0.52799999999999991</v>
      </c>
      <c r="X280" s="10" t="s">
        <v>1042</v>
      </c>
      <c r="Y280" s="24" t="s">
        <v>1052</v>
      </c>
    </row>
    <row r="281" spans="1:25" ht="22.5" hidden="1" customHeight="1" x14ac:dyDescent="0.2">
      <c r="A281" s="18">
        <v>272</v>
      </c>
      <c r="B281" s="19" t="s">
        <v>937</v>
      </c>
      <c r="C281" s="20" t="s">
        <v>15</v>
      </c>
      <c r="D281" s="21">
        <v>43070.509027777778</v>
      </c>
      <c r="E281" s="11" t="s">
        <v>938</v>
      </c>
      <c r="F281" s="20" t="s">
        <v>17</v>
      </c>
      <c r="G281" s="20" t="s">
        <v>18</v>
      </c>
      <c r="H281" s="18" t="s">
        <v>19</v>
      </c>
      <c r="I281" s="19" t="s">
        <v>64</v>
      </c>
      <c r="J281" s="11">
        <v>6470</v>
      </c>
      <c r="K281" s="11">
        <v>1</v>
      </c>
      <c r="L281" s="11">
        <v>2</v>
      </c>
      <c r="M281" s="22">
        <v>808750</v>
      </c>
      <c r="N281" s="19" t="s">
        <v>939</v>
      </c>
      <c r="O281" s="23"/>
      <c r="P281" s="19" t="s">
        <v>786</v>
      </c>
      <c r="Q281" s="1">
        <v>0</v>
      </c>
      <c r="R281" s="1">
        <v>0</v>
      </c>
      <c r="S281" s="1">
        <v>6250</v>
      </c>
      <c r="T281" s="1">
        <v>0</v>
      </c>
      <c r="U281" s="2">
        <f>IF(S281=0," ",Q281/S281)</f>
        <v>0</v>
      </c>
      <c r="V281" s="2">
        <f t="shared" ref="V281:V308" si="10">J281/S281</f>
        <v>1.0351999999999999</v>
      </c>
      <c r="W281" s="2"/>
      <c r="X281" s="10" t="s">
        <v>1043</v>
      </c>
      <c r="Y281" s="3"/>
    </row>
    <row r="282" spans="1:25" ht="22.5" hidden="1" customHeight="1" x14ac:dyDescent="0.2">
      <c r="A282" s="18">
        <v>204</v>
      </c>
      <c r="B282" s="19" t="s">
        <v>711</v>
      </c>
      <c r="C282" s="20" t="s">
        <v>15</v>
      </c>
      <c r="D282" s="21">
        <v>42299.410416666666</v>
      </c>
      <c r="E282" s="11" t="s">
        <v>712</v>
      </c>
      <c r="F282" s="20" t="s">
        <v>17</v>
      </c>
      <c r="G282" s="20" t="s">
        <v>18</v>
      </c>
      <c r="H282" s="18" t="s">
        <v>19</v>
      </c>
      <c r="I282" s="19" t="s">
        <v>64</v>
      </c>
      <c r="J282" s="11">
        <v>4200</v>
      </c>
      <c r="K282" s="11">
        <v>25</v>
      </c>
      <c r="L282" s="11">
        <v>2</v>
      </c>
      <c r="M282" s="22">
        <v>525000</v>
      </c>
      <c r="N282" s="19" t="s">
        <v>713</v>
      </c>
      <c r="O282" s="23"/>
      <c r="P282" s="19" t="s">
        <v>714</v>
      </c>
      <c r="Q282" s="1">
        <v>2979</v>
      </c>
      <c r="R282" s="1">
        <v>2488</v>
      </c>
      <c r="S282" s="1">
        <v>3750</v>
      </c>
      <c r="T282" s="1">
        <v>2017</v>
      </c>
      <c r="U282" s="2">
        <f>IF(S282=0," ",Q282/S282)</f>
        <v>0.7944</v>
      </c>
      <c r="V282" s="2">
        <f t="shared" si="10"/>
        <v>1.1200000000000001</v>
      </c>
      <c r="W282" s="2"/>
      <c r="X282" s="10" t="s">
        <v>1043</v>
      </c>
      <c r="Y282" s="3"/>
    </row>
    <row r="283" spans="1:25" ht="22.5" hidden="1" customHeight="1" x14ac:dyDescent="0.2">
      <c r="A283" s="18">
        <v>92</v>
      </c>
      <c r="B283" s="19" t="s">
        <v>343</v>
      </c>
      <c r="C283" s="20" t="s">
        <v>15</v>
      </c>
      <c r="D283" s="21">
        <v>41878.393055555556</v>
      </c>
      <c r="E283" s="11" t="s">
        <v>344</v>
      </c>
      <c r="F283" s="20" t="s">
        <v>17</v>
      </c>
      <c r="G283" s="20" t="s">
        <v>18</v>
      </c>
      <c r="H283" s="18" t="s">
        <v>19</v>
      </c>
      <c r="I283" s="19" t="s">
        <v>64</v>
      </c>
      <c r="J283" s="11">
        <v>4760</v>
      </c>
      <c r="K283" s="11">
        <v>33</v>
      </c>
      <c r="L283" s="11">
        <v>2</v>
      </c>
      <c r="M283" s="22">
        <v>400000</v>
      </c>
      <c r="N283" s="19" t="s">
        <v>345</v>
      </c>
      <c r="O283" s="23"/>
      <c r="P283" s="19" t="s">
        <v>88</v>
      </c>
      <c r="Q283" s="1">
        <v>2144</v>
      </c>
      <c r="R283" s="1">
        <v>2144</v>
      </c>
      <c r="S283" s="1">
        <v>2589</v>
      </c>
      <c r="T283" s="1">
        <v>2015</v>
      </c>
      <c r="U283" s="2">
        <f>IF(S283=0," ",Q283/S283)</f>
        <v>0.82811896485129388</v>
      </c>
      <c r="V283" s="2">
        <f t="shared" si="10"/>
        <v>1.8385477018153726</v>
      </c>
      <c r="W283" s="2"/>
      <c r="X283" s="10" t="s">
        <v>1043</v>
      </c>
      <c r="Y283" s="3"/>
    </row>
    <row r="284" spans="1:25" ht="22.5" hidden="1" customHeight="1" x14ac:dyDescent="0.2">
      <c r="A284" s="18">
        <v>247</v>
      </c>
      <c r="B284" s="19" t="s">
        <v>853</v>
      </c>
      <c r="C284" s="20" t="s">
        <v>15</v>
      </c>
      <c r="D284" s="21">
        <v>42625.7</v>
      </c>
      <c r="E284" s="11" t="s">
        <v>854</v>
      </c>
      <c r="F284" s="20" t="s">
        <v>17</v>
      </c>
      <c r="G284" s="20" t="s">
        <v>18</v>
      </c>
      <c r="H284" s="18" t="s">
        <v>19</v>
      </c>
      <c r="I284" s="19" t="s">
        <v>64</v>
      </c>
      <c r="J284" s="11">
        <v>4000</v>
      </c>
      <c r="K284" s="11">
        <v>28</v>
      </c>
      <c r="L284" s="11">
        <v>2</v>
      </c>
      <c r="M284" s="22">
        <v>506000</v>
      </c>
      <c r="N284" s="19" t="s">
        <v>855</v>
      </c>
      <c r="O284" s="23"/>
      <c r="P284" s="19" t="s">
        <v>841</v>
      </c>
      <c r="Q284" s="1">
        <v>0</v>
      </c>
      <c r="R284" s="1">
        <v>0</v>
      </c>
      <c r="S284" s="1">
        <v>0</v>
      </c>
      <c r="T284" s="1">
        <v>2016</v>
      </c>
      <c r="U284" s="2" t="str">
        <f t="shared" ref="U284:U308" si="11">IF(S284=0," ",Q284/S284)</f>
        <v xml:space="preserve"> </v>
      </c>
      <c r="V284" s="2" t="e">
        <f t="shared" si="10"/>
        <v>#DIV/0!</v>
      </c>
      <c r="W284" s="2"/>
      <c r="X284" s="10" t="s">
        <v>1043</v>
      </c>
      <c r="Y284" s="3"/>
    </row>
    <row r="285" spans="1:25" ht="22.5" hidden="1" customHeight="1" x14ac:dyDescent="0.2">
      <c r="A285" s="18">
        <v>302</v>
      </c>
      <c r="B285" s="19" t="s">
        <v>1031</v>
      </c>
      <c r="C285" s="20" t="s">
        <v>15</v>
      </c>
      <c r="D285" s="21">
        <v>43237.435416666667</v>
      </c>
      <c r="E285" s="11" t="s">
        <v>1032</v>
      </c>
      <c r="F285" s="20" t="s">
        <v>17</v>
      </c>
      <c r="G285" s="20" t="s">
        <v>18</v>
      </c>
      <c r="H285" s="18" t="s">
        <v>19</v>
      </c>
      <c r="I285" s="19" t="s">
        <v>64</v>
      </c>
      <c r="J285" s="11">
        <v>7897</v>
      </c>
      <c r="K285" s="11">
        <v>25</v>
      </c>
      <c r="L285" s="11">
        <v>2</v>
      </c>
      <c r="M285" s="22">
        <v>868670</v>
      </c>
      <c r="N285" s="19" t="s">
        <v>1033</v>
      </c>
      <c r="O285" s="23"/>
      <c r="P285" s="19" t="s">
        <v>596</v>
      </c>
      <c r="Q285" s="1">
        <v>0</v>
      </c>
      <c r="R285" s="1"/>
      <c r="S285" s="1">
        <v>6661</v>
      </c>
      <c r="U285" s="2">
        <f t="shared" si="11"/>
        <v>0</v>
      </c>
      <c r="V285" s="2">
        <f t="shared" si="10"/>
        <v>1.1855577240654556</v>
      </c>
      <c r="W285" s="2"/>
      <c r="Y285" s="3"/>
    </row>
    <row r="286" spans="1:25" ht="22.5" hidden="1" customHeight="1" x14ac:dyDescent="0.2">
      <c r="A286" s="18">
        <v>288</v>
      </c>
      <c r="B286" s="19" t="s">
        <v>984</v>
      </c>
      <c r="C286" s="20" t="s">
        <v>15</v>
      </c>
      <c r="D286" s="21">
        <v>42881.650694444441</v>
      </c>
      <c r="E286" s="11" t="s">
        <v>985</v>
      </c>
      <c r="F286" s="20" t="s">
        <v>17</v>
      </c>
      <c r="G286" s="20" t="s">
        <v>18</v>
      </c>
      <c r="H286" s="18" t="s">
        <v>19</v>
      </c>
      <c r="I286" s="19" t="s">
        <v>64</v>
      </c>
      <c r="J286" s="11">
        <v>3700</v>
      </c>
      <c r="K286" s="11">
        <v>10</v>
      </c>
      <c r="L286" s="11">
        <v>2</v>
      </c>
      <c r="M286" s="22">
        <v>469500</v>
      </c>
      <c r="N286" s="19" t="s">
        <v>986</v>
      </c>
      <c r="O286" s="23"/>
      <c r="P286" s="19" t="s">
        <v>849</v>
      </c>
      <c r="Q286" s="1"/>
      <c r="R286" s="1"/>
      <c r="U286" s="2" t="str">
        <f t="shared" si="11"/>
        <v xml:space="preserve"> </v>
      </c>
      <c r="V286" s="2" t="e">
        <f t="shared" si="10"/>
        <v>#DIV/0!</v>
      </c>
      <c r="W286" s="2"/>
      <c r="X286" s="10" t="s">
        <v>1043</v>
      </c>
      <c r="Y286" s="3"/>
    </row>
    <row r="287" spans="1:25" ht="22.5" hidden="1" customHeight="1" x14ac:dyDescent="0.2">
      <c r="A287" s="18">
        <v>249</v>
      </c>
      <c r="B287" s="19" t="s">
        <v>860</v>
      </c>
      <c r="C287" s="20" t="s">
        <v>15</v>
      </c>
      <c r="D287" s="21">
        <v>42709.518749999996</v>
      </c>
      <c r="E287" s="11" t="s">
        <v>861</v>
      </c>
      <c r="F287" s="20" t="s">
        <v>17</v>
      </c>
      <c r="G287" s="20" t="s">
        <v>18</v>
      </c>
      <c r="H287" s="18" t="s">
        <v>19</v>
      </c>
      <c r="I287" s="19" t="s">
        <v>64</v>
      </c>
      <c r="J287" s="11">
        <v>5800</v>
      </c>
      <c r="K287" s="11">
        <v>12</v>
      </c>
      <c r="L287" s="11">
        <v>1</v>
      </c>
      <c r="M287" s="22">
        <v>725000</v>
      </c>
      <c r="N287" s="19" t="s">
        <v>862</v>
      </c>
      <c r="O287" s="23"/>
      <c r="P287" s="19" t="s">
        <v>66</v>
      </c>
      <c r="Q287" s="1"/>
      <c r="R287" s="1"/>
      <c r="U287" s="2" t="str">
        <f t="shared" si="11"/>
        <v xml:space="preserve"> </v>
      </c>
      <c r="V287" s="2" t="e">
        <f t="shared" si="10"/>
        <v>#DIV/0!</v>
      </c>
      <c r="W287" s="2"/>
      <c r="Y287" s="3"/>
    </row>
    <row r="288" spans="1:25" ht="22.5" hidden="1" customHeight="1" x14ac:dyDescent="0.2">
      <c r="A288" s="18">
        <v>283</v>
      </c>
      <c r="B288" s="19" t="s">
        <v>973</v>
      </c>
      <c r="C288" s="20" t="s">
        <v>15</v>
      </c>
      <c r="D288" s="21">
        <v>42881.650694444441</v>
      </c>
      <c r="E288" s="11" t="s">
        <v>974</v>
      </c>
      <c r="F288" s="20" t="s">
        <v>17</v>
      </c>
      <c r="G288" s="20" t="s">
        <v>18</v>
      </c>
      <c r="H288" s="18" t="s">
        <v>19</v>
      </c>
      <c r="I288" s="19" t="s">
        <v>64</v>
      </c>
      <c r="J288" s="11">
        <v>3700</v>
      </c>
      <c r="K288" s="11">
        <v>6</v>
      </c>
      <c r="L288" s="11">
        <v>2</v>
      </c>
      <c r="M288" s="22">
        <v>466500</v>
      </c>
      <c r="N288" s="19" t="s">
        <v>975</v>
      </c>
      <c r="O288" s="23"/>
      <c r="P288" s="19" t="s">
        <v>849</v>
      </c>
      <c r="Q288" s="1"/>
      <c r="R288" s="1"/>
      <c r="U288" s="2" t="str">
        <f t="shared" si="11"/>
        <v xml:space="preserve"> </v>
      </c>
      <c r="V288" s="2" t="e">
        <f t="shared" si="10"/>
        <v>#DIV/0!</v>
      </c>
      <c r="W288" s="2"/>
      <c r="Y288" s="3"/>
    </row>
    <row r="289" spans="1:25" ht="22.5" hidden="1" customHeight="1" x14ac:dyDescent="0.2">
      <c r="A289" s="18">
        <v>284</v>
      </c>
      <c r="B289" s="19" t="s">
        <v>976</v>
      </c>
      <c r="C289" s="20" t="s">
        <v>15</v>
      </c>
      <c r="D289" s="21">
        <v>42881.650694444441</v>
      </c>
      <c r="E289" s="11" t="s">
        <v>977</v>
      </c>
      <c r="F289" s="20" t="s">
        <v>17</v>
      </c>
      <c r="G289" s="20" t="s">
        <v>18</v>
      </c>
      <c r="H289" s="18" t="s">
        <v>19</v>
      </c>
      <c r="I289" s="19" t="s">
        <v>64</v>
      </c>
      <c r="J289" s="11">
        <v>3700</v>
      </c>
      <c r="K289" s="11">
        <v>10</v>
      </c>
      <c r="L289" s="11">
        <v>2</v>
      </c>
      <c r="M289" s="22">
        <v>469500</v>
      </c>
      <c r="N289" s="19" t="s">
        <v>975</v>
      </c>
      <c r="O289" s="23"/>
      <c r="P289" s="19" t="s">
        <v>849</v>
      </c>
      <c r="Q289" s="1"/>
      <c r="R289" s="1"/>
      <c r="U289" s="2" t="str">
        <f t="shared" si="11"/>
        <v xml:space="preserve"> </v>
      </c>
      <c r="V289" s="2" t="e">
        <f t="shared" si="10"/>
        <v>#DIV/0!</v>
      </c>
      <c r="W289" s="2"/>
      <c r="Y289" s="3"/>
    </row>
    <row r="290" spans="1:25" ht="22.5" hidden="1" customHeight="1" x14ac:dyDescent="0.2">
      <c r="A290" s="18">
        <v>243</v>
      </c>
      <c r="B290" s="19" t="s">
        <v>838</v>
      </c>
      <c r="C290" s="20" t="s">
        <v>15</v>
      </c>
      <c r="D290" s="21">
        <v>42625.565972222219</v>
      </c>
      <c r="E290" s="11" t="s">
        <v>839</v>
      </c>
      <c r="F290" s="20" t="s">
        <v>17</v>
      </c>
      <c r="G290" s="20" t="s">
        <v>18</v>
      </c>
      <c r="H290" s="18" t="s">
        <v>19</v>
      </c>
      <c r="I290" s="19" t="s">
        <v>64</v>
      </c>
      <c r="J290" s="11">
        <v>3700</v>
      </c>
      <c r="K290" s="11">
        <v>30</v>
      </c>
      <c r="L290" s="11">
        <v>3</v>
      </c>
      <c r="M290" s="22">
        <v>469500</v>
      </c>
      <c r="N290" s="19" t="s">
        <v>840</v>
      </c>
      <c r="O290" s="23"/>
      <c r="P290" s="19" t="s">
        <v>841</v>
      </c>
      <c r="Q290" s="1"/>
      <c r="R290" s="1"/>
      <c r="U290" s="2" t="str">
        <f t="shared" si="11"/>
        <v xml:space="preserve"> </v>
      </c>
      <c r="V290" s="2" t="e">
        <f t="shared" si="10"/>
        <v>#DIV/0!</v>
      </c>
      <c r="W290" s="2"/>
      <c r="Y290" s="3"/>
    </row>
    <row r="291" spans="1:25" ht="22.5" hidden="1" customHeight="1" x14ac:dyDescent="0.2">
      <c r="A291" s="18">
        <v>144</v>
      </c>
      <c r="B291" s="19" t="s">
        <v>517</v>
      </c>
      <c r="C291" s="20" t="s">
        <v>15</v>
      </c>
      <c r="D291" s="21">
        <v>42018.715277777774</v>
      </c>
      <c r="E291" s="11" t="s">
        <v>518</v>
      </c>
      <c r="F291" s="20" t="s">
        <v>17</v>
      </c>
      <c r="G291" s="20" t="s">
        <v>18</v>
      </c>
      <c r="H291" s="18" t="s">
        <v>19</v>
      </c>
      <c r="I291" s="19" t="s">
        <v>64</v>
      </c>
      <c r="J291" s="11">
        <v>6000</v>
      </c>
      <c r="K291" s="11">
        <v>25</v>
      </c>
      <c r="L291" s="11">
        <v>2</v>
      </c>
      <c r="M291" s="22">
        <v>492500</v>
      </c>
      <c r="N291" s="19" t="s">
        <v>519</v>
      </c>
      <c r="O291" s="23"/>
      <c r="P291" s="19" t="s">
        <v>520</v>
      </c>
      <c r="Q291" s="1"/>
      <c r="R291" s="1"/>
      <c r="U291" s="2" t="str">
        <f t="shared" si="11"/>
        <v xml:space="preserve"> </v>
      </c>
      <c r="V291" s="2" t="e">
        <f t="shared" si="10"/>
        <v>#DIV/0!</v>
      </c>
      <c r="W291" s="2"/>
      <c r="Y291" s="3"/>
    </row>
    <row r="292" spans="1:25" ht="22.5" hidden="1" customHeight="1" x14ac:dyDescent="0.2">
      <c r="A292" s="18">
        <v>285</v>
      </c>
      <c r="B292" s="19" t="s">
        <v>978</v>
      </c>
      <c r="C292" s="20" t="s">
        <v>15</v>
      </c>
      <c r="D292" s="21">
        <v>42881.650694444441</v>
      </c>
      <c r="E292" s="11" t="s">
        <v>979</v>
      </c>
      <c r="F292" s="20" t="s">
        <v>17</v>
      </c>
      <c r="G292" s="20" t="s">
        <v>18</v>
      </c>
      <c r="H292" s="18" t="s">
        <v>19</v>
      </c>
      <c r="I292" s="19" t="s">
        <v>64</v>
      </c>
      <c r="J292" s="11">
        <v>3700</v>
      </c>
      <c r="K292" s="11">
        <v>10</v>
      </c>
      <c r="L292" s="11">
        <v>2</v>
      </c>
      <c r="M292" s="22">
        <v>469500</v>
      </c>
      <c r="N292" s="19" t="s">
        <v>975</v>
      </c>
      <c r="O292" s="23"/>
      <c r="P292" s="19" t="s">
        <v>849</v>
      </c>
      <c r="Q292" s="1"/>
      <c r="R292" s="1"/>
      <c r="U292" s="2" t="str">
        <f t="shared" si="11"/>
        <v xml:space="preserve"> </v>
      </c>
      <c r="V292" s="2" t="e">
        <f t="shared" si="10"/>
        <v>#DIV/0!</v>
      </c>
      <c r="W292" s="2"/>
      <c r="Y292" s="3"/>
    </row>
    <row r="293" spans="1:25" ht="22.5" hidden="1" customHeight="1" x14ac:dyDescent="0.2">
      <c r="A293" s="18">
        <v>250</v>
      </c>
      <c r="B293" s="19" t="s">
        <v>863</v>
      </c>
      <c r="C293" s="20" t="s">
        <v>15</v>
      </c>
      <c r="D293" s="21">
        <v>42726.470833333333</v>
      </c>
      <c r="E293" s="11" t="s">
        <v>864</v>
      </c>
      <c r="F293" s="20" t="s">
        <v>17</v>
      </c>
      <c r="G293" s="20" t="s">
        <v>18</v>
      </c>
      <c r="H293" s="18" t="s">
        <v>19</v>
      </c>
      <c r="I293" s="19" t="s">
        <v>64</v>
      </c>
      <c r="J293" s="11">
        <v>2300</v>
      </c>
      <c r="K293" s="11">
        <v>12</v>
      </c>
      <c r="L293" s="11">
        <v>1</v>
      </c>
      <c r="M293" s="22">
        <v>650000</v>
      </c>
      <c r="N293" s="19" t="s">
        <v>865</v>
      </c>
      <c r="O293" s="23"/>
      <c r="P293" s="19" t="s">
        <v>66</v>
      </c>
      <c r="Q293" s="1"/>
      <c r="R293" s="1"/>
      <c r="U293" s="2" t="str">
        <f t="shared" si="11"/>
        <v xml:space="preserve"> </v>
      </c>
      <c r="V293" s="2" t="e">
        <f t="shared" si="10"/>
        <v>#DIV/0!</v>
      </c>
      <c r="W293" s="2"/>
      <c r="Y293" s="3"/>
    </row>
    <row r="294" spans="1:25" ht="22.5" hidden="1" customHeight="1" x14ac:dyDescent="0.2">
      <c r="A294" s="18">
        <v>286</v>
      </c>
      <c r="B294" s="19" t="s">
        <v>980</v>
      </c>
      <c r="C294" s="20" t="s">
        <v>15</v>
      </c>
      <c r="D294" s="21">
        <v>42881.650694444441</v>
      </c>
      <c r="E294" s="11" t="s">
        <v>981</v>
      </c>
      <c r="F294" s="20" t="s">
        <v>17</v>
      </c>
      <c r="G294" s="20" t="s">
        <v>18</v>
      </c>
      <c r="H294" s="18" t="s">
        <v>19</v>
      </c>
      <c r="I294" s="19" t="s">
        <v>64</v>
      </c>
      <c r="J294" s="11">
        <v>3700</v>
      </c>
      <c r="K294" s="11">
        <v>10</v>
      </c>
      <c r="L294" s="11">
        <v>2</v>
      </c>
      <c r="M294" s="22">
        <v>469500</v>
      </c>
      <c r="N294" s="19" t="s">
        <v>975</v>
      </c>
      <c r="O294" s="23"/>
      <c r="P294" s="19" t="s">
        <v>849</v>
      </c>
      <c r="Q294" s="1"/>
      <c r="R294" s="1"/>
      <c r="U294" s="2" t="str">
        <f t="shared" si="11"/>
        <v xml:space="preserve"> </v>
      </c>
      <c r="V294" s="2" t="e">
        <f t="shared" si="10"/>
        <v>#DIV/0!</v>
      </c>
      <c r="W294" s="2"/>
      <c r="Y294" s="3"/>
    </row>
    <row r="295" spans="1:25" ht="22.5" hidden="1" customHeight="1" x14ac:dyDescent="0.2">
      <c r="A295" s="18">
        <v>287</v>
      </c>
      <c r="B295" s="19" t="s">
        <v>982</v>
      </c>
      <c r="C295" s="20" t="s">
        <v>15</v>
      </c>
      <c r="D295" s="21">
        <v>42881.650694444441</v>
      </c>
      <c r="E295" s="11" t="s">
        <v>983</v>
      </c>
      <c r="F295" s="20" t="s">
        <v>17</v>
      </c>
      <c r="G295" s="20" t="s">
        <v>18</v>
      </c>
      <c r="H295" s="18" t="s">
        <v>19</v>
      </c>
      <c r="I295" s="19" t="s">
        <v>64</v>
      </c>
      <c r="J295" s="11">
        <v>3700</v>
      </c>
      <c r="K295" s="11">
        <v>10</v>
      </c>
      <c r="L295" s="11">
        <v>2</v>
      </c>
      <c r="M295" s="22">
        <v>469500</v>
      </c>
      <c r="N295" s="19" t="s">
        <v>975</v>
      </c>
      <c r="O295" s="23"/>
      <c r="P295" s="19" t="s">
        <v>849</v>
      </c>
      <c r="Q295" s="1"/>
      <c r="R295" s="1"/>
      <c r="U295" s="2" t="str">
        <f t="shared" si="11"/>
        <v xml:space="preserve"> </v>
      </c>
      <c r="V295" s="2" t="e">
        <f t="shared" si="10"/>
        <v>#DIV/0!</v>
      </c>
      <c r="W295" s="2"/>
      <c r="Y295" s="3"/>
    </row>
    <row r="296" spans="1:25" ht="22.5" hidden="1" customHeight="1" x14ac:dyDescent="0.2">
      <c r="A296" s="18">
        <v>46</v>
      </c>
      <c r="B296" s="19" t="s">
        <v>184</v>
      </c>
      <c r="C296" s="20" t="s">
        <v>15</v>
      </c>
      <c r="D296" s="21">
        <v>41415.409722222219</v>
      </c>
      <c r="E296" s="11" t="s">
        <v>185</v>
      </c>
      <c r="F296" s="20" t="s">
        <v>17</v>
      </c>
      <c r="G296" s="20" t="s">
        <v>18</v>
      </c>
      <c r="H296" s="18" t="s">
        <v>19</v>
      </c>
      <c r="I296" s="19" t="s">
        <v>64</v>
      </c>
      <c r="J296" s="11">
        <v>4200</v>
      </c>
      <c r="K296" s="11">
        <v>23</v>
      </c>
      <c r="L296" s="11">
        <v>2</v>
      </c>
      <c r="M296" s="22">
        <v>347250</v>
      </c>
      <c r="N296" s="19" t="s">
        <v>186</v>
      </c>
      <c r="O296" s="23"/>
      <c r="P296" s="19" t="s">
        <v>187</v>
      </c>
      <c r="Q296" s="1"/>
      <c r="R296" s="1"/>
      <c r="U296" s="2" t="str">
        <f t="shared" si="11"/>
        <v xml:space="preserve"> </v>
      </c>
      <c r="V296" s="2" t="e">
        <f t="shared" si="10"/>
        <v>#DIV/0!</v>
      </c>
      <c r="W296" s="2"/>
      <c r="Y296" s="3"/>
    </row>
    <row r="297" spans="1:25" ht="22.5" hidden="1" customHeight="1" x14ac:dyDescent="0.2">
      <c r="A297" s="18">
        <v>227</v>
      </c>
      <c r="B297" s="19" t="s">
        <v>783</v>
      </c>
      <c r="C297" s="20" t="s">
        <v>15</v>
      </c>
      <c r="D297" s="21">
        <v>42502.38680555555</v>
      </c>
      <c r="E297" s="11" t="s">
        <v>784</v>
      </c>
      <c r="F297" s="20" t="s">
        <v>17</v>
      </c>
      <c r="G297" s="20" t="s">
        <v>18</v>
      </c>
      <c r="H297" s="18" t="s">
        <v>19</v>
      </c>
      <c r="I297" s="19" t="s">
        <v>64</v>
      </c>
      <c r="J297" s="11">
        <v>3235</v>
      </c>
      <c r="K297" s="11">
        <v>21</v>
      </c>
      <c r="L297" s="11">
        <v>2</v>
      </c>
      <c r="M297" s="22">
        <v>500000</v>
      </c>
      <c r="N297" s="19" t="s">
        <v>785</v>
      </c>
      <c r="O297" s="23"/>
      <c r="P297" s="19" t="s">
        <v>786</v>
      </c>
      <c r="Q297" s="1"/>
      <c r="R297" s="1"/>
      <c r="U297" s="2" t="str">
        <f t="shared" si="11"/>
        <v xml:space="preserve"> </v>
      </c>
      <c r="V297" s="2" t="e">
        <f t="shared" si="10"/>
        <v>#DIV/0!</v>
      </c>
      <c r="W297" s="2"/>
      <c r="Y297" s="3"/>
    </row>
    <row r="298" spans="1:25" ht="22.5" hidden="1" customHeight="1" x14ac:dyDescent="0.2">
      <c r="A298" s="18">
        <v>237</v>
      </c>
      <c r="B298" s="19" t="s">
        <v>818</v>
      </c>
      <c r="C298" s="20" t="s">
        <v>15</v>
      </c>
      <c r="D298" s="21">
        <v>42592.350694444445</v>
      </c>
      <c r="E298" s="11" t="s">
        <v>819</v>
      </c>
      <c r="F298" s="20" t="s">
        <v>17</v>
      </c>
      <c r="G298" s="20" t="s">
        <v>18</v>
      </c>
      <c r="H298" s="18" t="s">
        <v>19</v>
      </c>
      <c r="I298" s="19" t="s">
        <v>64</v>
      </c>
      <c r="J298" s="11">
        <v>6000</v>
      </c>
      <c r="K298" s="11">
        <v>25</v>
      </c>
      <c r="L298" s="11">
        <v>2</v>
      </c>
      <c r="M298" s="22">
        <v>750000</v>
      </c>
      <c r="N298" s="19" t="s">
        <v>820</v>
      </c>
      <c r="O298" s="23"/>
      <c r="P298" s="19" t="s">
        <v>187</v>
      </c>
      <c r="Q298" s="1"/>
      <c r="R298" s="1"/>
      <c r="U298" s="2" t="str">
        <f t="shared" si="11"/>
        <v xml:space="preserve"> </v>
      </c>
      <c r="V298" s="2" t="e">
        <f t="shared" si="10"/>
        <v>#DIV/0!</v>
      </c>
      <c r="W298" s="2"/>
      <c r="Y298" s="3"/>
    </row>
    <row r="299" spans="1:25" ht="22.5" hidden="1" customHeight="1" x14ac:dyDescent="0.2">
      <c r="A299" s="18">
        <v>63</v>
      </c>
      <c r="B299" s="19" t="s">
        <v>245</v>
      </c>
      <c r="C299" s="20" t="s">
        <v>15</v>
      </c>
      <c r="D299" s="21">
        <v>41432.714583333334</v>
      </c>
      <c r="E299" s="11" t="s">
        <v>177</v>
      </c>
      <c r="F299" s="20" t="s">
        <v>17</v>
      </c>
      <c r="G299" s="20" t="s">
        <v>18</v>
      </c>
      <c r="H299" s="18" t="s">
        <v>19</v>
      </c>
      <c r="I299" s="19" t="s">
        <v>20</v>
      </c>
      <c r="J299" s="11">
        <v>7900</v>
      </c>
      <c r="K299" s="11">
        <v>25</v>
      </c>
      <c r="L299" s="11">
        <v>1</v>
      </c>
      <c r="M299" s="22">
        <v>2100000</v>
      </c>
      <c r="N299" s="19" t="s">
        <v>178</v>
      </c>
      <c r="O299" s="23"/>
      <c r="P299" s="19" t="s">
        <v>246</v>
      </c>
      <c r="Q299" s="1">
        <v>17252</v>
      </c>
      <c r="R299" s="1">
        <v>10417</v>
      </c>
      <c r="S299" s="1">
        <v>41125</v>
      </c>
      <c r="T299" s="1">
        <v>2015</v>
      </c>
      <c r="U299" s="2">
        <f t="shared" si="11"/>
        <v>0.41950151975683891</v>
      </c>
      <c r="V299" s="2">
        <f t="shared" si="10"/>
        <v>0.19209726443768996</v>
      </c>
      <c r="W299" s="2"/>
      <c r="Y299" s="3"/>
    </row>
    <row r="300" spans="1:25" ht="22.5" hidden="1" customHeight="1" x14ac:dyDescent="0.2">
      <c r="A300" s="18">
        <v>218</v>
      </c>
      <c r="B300" s="19" t="s">
        <v>754</v>
      </c>
      <c r="C300" s="20" t="s">
        <v>15</v>
      </c>
      <c r="D300" s="21">
        <v>42692.697916666664</v>
      </c>
      <c r="E300" s="11" t="s">
        <v>755</v>
      </c>
      <c r="F300" s="20" t="s">
        <v>17</v>
      </c>
      <c r="G300" s="20" t="s">
        <v>18</v>
      </c>
      <c r="H300" s="18" t="s">
        <v>19</v>
      </c>
      <c r="I300" s="19" t="s">
        <v>64</v>
      </c>
      <c r="J300" s="11">
        <v>3384</v>
      </c>
      <c r="K300" s="11">
        <v>25</v>
      </c>
      <c r="L300" s="11">
        <v>2</v>
      </c>
      <c r="M300" s="22">
        <v>423000</v>
      </c>
      <c r="N300" s="19" t="s">
        <v>756</v>
      </c>
      <c r="O300" s="23"/>
      <c r="P300" s="19" t="s">
        <v>88</v>
      </c>
      <c r="Q300" s="1"/>
      <c r="R300" s="1"/>
      <c r="U300" s="2" t="str">
        <f t="shared" si="11"/>
        <v xml:space="preserve"> </v>
      </c>
      <c r="V300" s="2" t="e">
        <f t="shared" si="10"/>
        <v>#DIV/0!</v>
      </c>
      <c r="W300" s="2"/>
      <c r="Y300" s="3"/>
    </row>
    <row r="301" spans="1:25" ht="22.5" hidden="1" customHeight="1" x14ac:dyDescent="0.2">
      <c r="A301" s="18">
        <v>207</v>
      </c>
      <c r="B301" s="19" t="s">
        <v>723</v>
      </c>
      <c r="C301" s="20" t="s">
        <v>15</v>
      </c>
      <c r="D301" s="21">
        <v>42409.356249999997</v>
      </c>
      <c r="E301" s="11" t="s">
        <v>724</v>
      </c>
      <c r="F301" s="20" t="s">
        <v>17</v>
      </c>
      <c r="G301" s="20" t="s">
        <v>18</v>
      </c>
      <c r="H301" s="18" t="s">
        <v>19</v>
      </c>
      <c r="I301" s="19" t="s">
        <v>64</v>
      </c>
      <c r="J301" s="11">
        <v>5200</v>
      </c>
      <c r="K301" s="11">
        <v>35</v>
      </c>
      <c r="L301" s="11">
        <v>3</v>
      </c>
      <c r="M301" s="22">
        <v>654000</v>
      </c>
      <c r="N301" s="19" t="s">
        <v>725</v>
      </c>
      <c r="O301" s="23"/>
      <c r="P301" s="19" t="s">
        <v>66</v>
      </c>
      <c r="Q301" s="1">
        <v>0</v>
      </c>
      <c r="R301" s="1">
        <v>0</v>
      </c>
      <c r="S301" s="1">
        <v>0</v>
      </c>
      <c r="T301" s="1">
        <v>0</v>
      </c>
      <c r="U301" s="2" t="str">
        <f t="shared" si="11"/>
        <v xml:space="preserve"> </v>
      </c>
      <c r="V301" s="2" t="e">
        <f t="shared" si="10"/>
        <v>#DIV/0!</v>
      </c>
      <c r="W301" s="2"/>
      <c r="X301" s="10" t="s">
        <v>1043</v>
      </c>
      <c r="Y301" s="3"/>
    </row>
    <row r="302" spans="1:25" ht="22.5" hidden="1" customHeight="1" x14ac:dyDescent="0.2">
      <c r="A302" s="18">
        <v>303</v>
      </c>
      <c r="B302" s="19" t="s">
        <v>1034</v>
      </c>
      <c r="C302" s="20" t="s">
        <v>15</v>
      </c>
      <c r="D302" s="21">
        <v>43241.428472222222</v>
      </c>
      <c r="E302" s="11" t="s">
        <v>1035</v>
      </c>
      <c r="F302" s="20" t="s">
        <v>17</v>
      </c>
      <c r="G302" s="20" t="s">
        <v>18</v>
      </c>
      <c r="H302" s="18" t="s">
        <v>19</v>
      </c>
      <c r="I302" s="19" t="s">
        <v>64</v>
      </c>
      <c r="J302" s="11">
        <v>5000</v>
      </c>
      <c r="K302" s="11">
        <v>12</v>
      </c>
      <c r="L302" s="11">
        <v>2</v>
      </c>
      <c r="M302" s="22">
        <v>625000</v>
      </c>
      <c r="N302" s="19" t="s">
        <v>1036</v>
      </c>
      <c r="O302" s="23"/>
      <c r="P302" s="19" t="s">
        <v>1018</v>
      </c>
      <c r="Q302" s="1"/>
      <c r="R302" s="1"/>
      <c r="U302" s="2" t="str">
        <f t="shared" si="11"/>
        <v xml:space="preserve"> </v>
      </c>
      <c r="V302" s="2" t="e">
        <f t="shared" si="10"/>
        <v>#DIV/0!</v>
      </c>
      <c r="W302" s="2"/>
      <c r="Y302" s="3"/>
    </row>
    <row r="303" spans="1:25" ht="22.5" hidden="1" customHeight="1" x14ac:dyDescent="0.2">
      <c r="A303" s="18">
        <v>162</v>
      </c>
      <c r="B303" s="19" t="s">
        <v>576</v>
      </c>
      <c r="C303" s="20" t="s">
        <v>15</v>
      </c>
      <c r="D303" s="21">
        <v>42090.377083333333</v>
      </c>
      <c r="E303" s="11" t="s">
        <v>577</v>
      </c>
      <c r="F303" s="20" t="s">
        <v>17</v>
      </c>
      <c r="G303" s="20" t="s">
        <v>18</v>
      </c>
      <c r="H303" s="18" t="s">
        <v>19</v>
      </c>
      <c r="I303" s="19" t="s">
        <v>64</v>
      </c>
      <c r="J303" s="11">
        <v>4600</v>
      </c>
      <c r="K303" s="11">
        <v>21</v>
      </c>
      <c r="L303" s="11">
        <v>2</v>
      </c>
      <c r="M303" s="22">
        <v>380000</v>
      </c>
      <c r="N303" s="19" t="s">
        <v>578</v>
      </c>
      <c r="O303" s="23"/>
      <c r="P303" s="19" t="s">
        <v>187</v>
      </c>
      <c r="Q303" s="1">
        <v>0</v>
      </c>
      <c r="R303" s="1">
        <v>0</v>
      </c>
      <c r="S303" s="1">
        <v>0</v>
      </c>
      <c r="T303" s="1">
        <v>0</v>
      </c>
      <c r="U303" s="2" t="str">
        <f t="shared" si="11"/>
        <v xml:space="preserve"> </v>
      </c>
      <c r="V303" s="2" t="e">
        <f t="shared" si="10"/>
        <v>#DIV/0!</v>
      </c>
      <c r="W303" s="2"/>
      <c r="X303" s="10" t="s">
        <v>1043</v>
      </c>
      <c r="Y303" s="3"/>
    </row>
    <row r="304" spans="1:25" ht="22.5" hidden="1" customHeight="1" x14ac:dyDescent="0.2">
      <c r="A304" s="18">
        <v>142</v>
      </c>
      <c r="B304" s="19" t="s">
        <v>511</v>
      </c>
      <c r="C304" s="20" t="s">
        <v>15</v>
      </c>
      <c r="D304" s="21">
        <v>42219.555555555555</v>
      </c>
      <c r="E304" s="11" t="s">
        <v>512</v>
      </c>
      <c r="F304" s="20" t="s">
        <v>17</v>
      </c>
      <c r="G304" s="20" t="s">
        <v>18</v>
      </c>
      <c r="H304" s="18" t="s">
        <v>19</v>
      </c>
      <c r="I304" s="19" t="s">
        <v>64</v>
      </c>
      <c r="J304" s="11">
        <v>4950</v>
      </c>
      <c r="K304" s="11">
        <v>26</v>
      </c>
      <c r="L304" s="11">
        <v>2</v>
      </c>
      <c r="M304" s="22">
        <v>408000</v>
      </c>
      <c r="N304" s="19" t="s">
        <v>513</v>
      </c>
      <c r="O304" s="23"/>
      <c r="P304" s="19" t="s">
        <v>143</v>
      </c>
      <c r="Q304" s="1"/>
      <c r="R304" s="1"/>
      <c r="U304" s="2" t="str">
        <f t="shared" si="11"/>
        <v xml:space="preserve"> </v>
      </c>
      <c r="V304" s="2" t="e">
        <f t="shared" si="10"/>
        <v>#DIV/0!</v>
      </c>
      <c r="W304" s="2"/>
      <c r="Y304" s="3"/>
    </row>
    <row r="305" spans="1:25" ht="22.5" hidden="1" customHeight="1" x14ac:dyDescent="0.2">
      <c r="A305" s="18">
        <v>143</v>
      </c>
      <c r="B305" s="19" t="s">
        <v>514</v>
      </c>
      <c r="C305" s="20" t="s">
        <v>15</v>
      </c>
      <c r="D305" s="21">
        <v>42219.556250000001</v>
      </c>
      <c r="E305" s="11" t="s">
        <v>515</v>
      </c>
      <c r="F305" s="20" t="s">
        <v>17</v>
      </c>
      <c r="G305" s="20" t="s">
        <v>18</v>
      </c>
      <c r="H305" s="18" t="s">
        <v>19</v>
      </c>
      <c r="I305" s="19" t="s">
        <v>64</v>
      </c>
      <c r="J305" s="11">
        <v>4950</v>
      </c>
      <c r="K305" s="11">
        <v>25</v>
      </c>
      <c r="L305" s="11">
        <v>2</v>
      </c>
      <c r="M305" s="22">
        <v>408000</v>
      </c>
      <c r="N305" s="19" t="s">
        <v>516</v>
      </c>
      <c r="O305" s="23"/>
      <c r="P305" s="19" t="s">
        <v>143</v>
      </c>
      <c r="Q305" s="1"/>
      <c r="R305" s="1"/>
      <c r="U305" s="2" t="str">
        <f t="shared" si="11"/>
        <v xml:space="preserve"> </v>
      </c>
      <c r="V305" s="2" t="e">
        <f t="shared" si="10"/>
        <v>#DIV/0!</v>
      </c>
      <c r="W305" s="2"/>
      <c r="Y305" s="3"/>
    </row>
    <row r="306" spans="1:25" ht="22.5" hidden="1" customHeight="1" x14ac:dyDescent="0.2">
      <c r="A306" s="18">
        <v>136</v>
      </c>
      <c r="B306" s="19" t="s">
        <v>492</v>
      </c>
      <c r="C306" s="20" t="s">
        <v>15</v>
      </c>
      <c r="D306" s="21">
        <v>41981.364583333328</v>
      </c>
      <c r="E306" s="11" t="s">
        <v>493</v>
      </c>
      <c r="F306" s="20" t="s">
        <v>17</v>
      </c>
      <c r="G306" s="20" t="s">
        <v>18</v>
      </c>
      <c r="H306" s="18" t="s">
        <v>19</v>
      </c>
      <c r="I306" s="19" t="s">
        <v>64</v>
      </c>
      <c r="J306" s="11">
        <v>5000</v>
      </c>
      <c r="K306" s="11">
        <v>30</v>
      </c>
      <c r="L306" s="11">
        <v>2</v>
      </c>
      <c r="M306" s="22">
        <v>500000</v>
      </c>
      <c r="N306" s="19" t="s">
        <v>494</v>
      </c>
      <c r="O306" s="23"/>
      <c r="P306" s="19" t="s">
        <v>66</v>
      </c>
      <c r="Q306" s="1">
        <v>0</v>
      </c>
      <c r="R306" s="1">
        <v>0</v>
      </c>
      <c r="S306" s="1">
        <v>0</v>
      </c>
      <c r="T306" s="1">
        <v>0</v>
      </c>
      <c r="U306" s="2" t="str">
        <f t="shared" si="11"/>
        <v xml:space="preserve"> </v>
      </c>
      <c r="V306" s="2" t="e">
        <f t="shared" si="10"/>
        <v>#DIV/0!</v>
      </c>
      <c r="W306" s="2"/>
      <c r="X306" s="10" t="s">
        <v>1043</v>
      </c>
      <c r="Y306" s="3"/>
    </row>
    <row r="307" spans="1:25" ht="22.5" hidden="1" customHeight="1" x14ac:dyDescent="0.2">
      <c r="A307" s="18">
        <v>175</v>
      </c>
      <c r="B307" s="19" t="s">
        <v>615</v>
      </c>
      <c r="C307" s="20" t="s">
        <v>15</v>
      </c>
      <c r="D307" s="21">
        <v>42411.680555555555</v>
      </c>
      <c r="E307" s="11" t="s">
        <v>616</v>
      </c>
      <c r="F307" s="20" t="s">
        <v>17</v>
      </c>
      <c r="G307" s="20" t="s">
        <v>18</v>
      </c>
      <c r="H307" s="18" t="s">
        <v>19</v>
      </c>
      <c r="I307" s="19" t="s">
        <v>64</v>
      </c>
      <c r="J307" s="11">
        <v>3433</v>
      </c>
      <c r="K307" s="11">
        <v>24</v>
      </c>
      <c r="L307" s="11">
        <v>2</v>
      </c>
      <c r="M307" s="22">
        <v>590000</v>
      </c>
      <c r="N307" s="19" t="s">
        <v>617</v>
      </c>
      <c r="O307" s="23"/>
      <c r="P307" s="19" t="s">
        <v>233</v>
      </c>
      <c r="Q307" s="1"/>
      <c r="R307" s="1"/>
      <c r="U307" s="2" t="str">
        <f t="shared" si="11"/>
        <v xml:space="preserve"> </v>
      </c>
      <c r="V307" s="2" t="e">
        <f t="shared" si="10"/>
        <v>#DIV/0!</v>
      </c>
      <c r="W307" s="2"/>
      <c r="Y307" s="3"/>
    </row>
    <row r="308" spans="1:25" ht="22.5" hidden="1" customHeight="1" x14ac:dyDescent="0.2">
      <c r="A308" s="18">
        <v>235</v>
      </c>
      <c r="B308" s="19" t="s">
        <v>810</v>
      </c>
      <c r="C308" s="20" t="s">
        <v>15</v>
      </c>
      <c r="D308" s="21">
        <v>42592.500694444439</v>
      </c>
      <c r="E308" s="11" t="s">
        <v>811</v>
      </c>
      <c r="F308" s="20" t="s">
        <v>17</v>
      </c>
      <c r="G308" s="20" t="s">
        <v>18</v>
      </c>
      <c r="H308" s="18" t="s">
        <v>19</v>
      </c>
      <c r="I308" s="19" t="s">
        <v>64</v>
      </c>
      <c r="J308" s="11">
        <v>3900</v>
      </c>
      <c r="K308" s="11">
        <v>20</v>
      </c>
      <c r="L308" s="11">
        <v>2</v>
      </c>
      <c r="M308" s="22">
        <v>487500</v>
      </c>
      <c r="N308" s="19" t="s">
        <v>812</v>
      </c>
      <c r="O308" s="23"/>
      <c r="P308" s="19" t="s">
        <v>813</v>
      </c>
      <c r="Q308" s="1"/>
      <c r="R308" s="1"/>
      <c r="U308" s="2" t="str">
        <f t="shared" si="11"/>
        <v xml:space="preserve"> </v>
      </c>
      <c r="V308" s="2" t="e">
        <f t="shared" si="10"/>
        <v>#DIV/0!</v>
      </c>
      <c r="W308" s="2"/>
      <c r="Y308" s="3"/>
    </row>
    <row r="309" spans="1:25" ht="409.6" hidden="1" customHeight="1" x14ac:dyDescent="0.2">
      <c r="Q309" s="1"/>
      <c r="R309" s="1"/>
      <c r="U309" s="2"/>
      <c r="Y309" s="3"/>
    </row>
    <row r="310" spans="1:25" x14ac:dyDescent="0.2">
      <c r="Q310" s="1"/>
      <c r="R310" s="1"/>
      <c r="U310" s="2"/>
    </row>
    <row r="311" spans="1:25" x14ac:dyDescent="0.2">
      <c r="Q311" s="1"/>
      <c r="R311" s="1"/>
      <c r="U311" s="2"/>
    </row>
    <row r="312" spans="1:25" x14ac:dyDescent="0.2">
      <c r="Q312" s="1"/>
      <c r="R312" s="1"/>
      <c r="U312" s="2"/>
    </row>
    <row r="313" spans="1:25" x14ac:dyDescent="0.2">
      <c r="Q313" s="1"/>
      <c r="R313" s="1"/>
      <c r="U313" s="2"/>
    </row>
    <row r="314" spans="1:25" x14ac:dyDescent="0.2">
      <c r="Q314" s="1"/>
      <c r="R314" s="1"/>
      <c r="U314" s="2"/>
    </row>
    <row r="315" spans="1:25" x14ac:dyDescent="0.2">
      <c r="Q315" s="1"/>
      <c r="R315" s="1"/>
      <c r="U315" s="2"/>
    </row>
    <row r="316" spans="1:25" x14ac:dyDescent="0.2">
      <c r="Q316" s="1"/>
      <c r="R316" s="1"/>
      <c r="U316" s="2"/>
    </row>
    <row r="317" spans="1:25" x14ac:dyDescent="0.2">
      <c r="Q317" s="1"/>
      <c r="R317" s="1"/>
      <c r="U317" s="2"/>
    </row>
    <row r="318" spans="1:25" x14ac:dyDescent="0.2">
      <c r="Q318" s="1"/>
      <c r="R318" s="1"/>
      <c r="U318" s="2"/>
    </row>
    <row r="319" spans="1:25" x14ac:dyDescent="0.2">
      <c r="Q319" s="1"/>
      <c r="R319" s="1"/>
      <c r="U319" s="2"/>
    </row>
    <row r="320" spans="1:25" x14ac:dyDescent="0.2">
      <c r="Q320" s="1"/>
      <c r="R320" s="1"/>
      <c r="U320" s="2"/>
    </row>
    <row r="321" spans="17:21" x14ac:dyDescent="0.2">
      <c r="Q321" s="1"/>
      <c r="R321" s="1"/>
      <c r="U321" s="2"/>
    </row>
    <row r="322" spans="17:21" x14ac:dyDescent="0.2">
      <c r="Q322" s="1"/>
      <c r="R322" s="1"/>
      <c r="U322" s="2"/>
    </row>
    <row r="323" spans="17:21" x14ac:dyDescent="0.2">
      <c r="Q323" s="1"/>
      <c r="R323" s="1"/>
      <c r="U323" s="2"/>
    </row>
    <row r="324" spans="17:21" x14ac:dyDescent="0.2">
      <c r="Q324" s="1"/>
      <c r="R324" s="1"/>
      <c r="U324" s="2"/>
    </row>
    <row r="325" spans="17:21" x14ac:dyDescent="0.2">
      <c r="Q325" s="1"/>
      <c r="R325" s="1"/>
      <c r="U325" s="2"/>
    </row>
    <row r="326" spans="17:21" x14ac:dyDescent="0.2">
      <c r="Q326" s="1"/>
      <c r="R326" s="1"/>
      <c r="U326" s="2"/>
    </row>
    <row r="327" spans="17:21" x14ac:dyDescent="0.2">
      <c r="Q327" s="1"/>
      <c r="R327" s="1"/>
      <c r="U327" s="2"/>
    </row>
    <row r="328" spans="17:21" x14ac:dyDescent="0.2">
      <c r="Q328" s="1"/>
      <c r="R328" s="1"/>
      <c r="U328" s="2"/>
    </row>
    <row r="329" spans="17:21" x14ac:dyDescent="0.2">
      <c r="Q329" s="1"/>
      <c r="R329" s="1"/>
      <c r="U329" s="2"/>
    </row>
    <row r="330" spans="17:21" x14ac:dyDescent="0.2">
      <c r="Q330" s="1"/>
      <c r="R330" s="1"/>
      <c r="U330" s="2"/>
    </row>
    <row r="331" spans="17:21" x14ac:dyDescent="0.2">
      <c r="Q331" s="1"/>
      <c r="R331" s="1"/>
      <c r="U331" s="2"/>
    </row>
    <row r="332" spans="17:21" x14ac:dyDescent="0.2">
      <c r="Q332" s="1"/>
      <c r="R332" s="1"/>
      <c r="U332" s="2"/>
    </row>
    <row r="333" spans="17:21" x14ac:dyDescent="0.2">
      <c r="Q333" s="1"/>
      <c r="R333" s="1"/>
      <c r="U333" s="2"/>
    </row>
    <row r="334" spans="17:21" x14ac:dyDescent="0.2">
      <c r="Q334" s="1"/>
      <c r="R334" s="1"/>
      <c r="U334" s="2"/>
    </row>
    <row r="335" spans="17:21" x14ac:dyDescent="0.2">
      <c r="Q335" s="1"/>
      <c r="R335" s="1"/>
      <c r="U335" s="2"/>
    </row>
    <row r="336" spans="17:21" x14ac:dyDescent="0.2">
      <c r="Q336" s="1"/>
      <c r="R336" s="1"/>
      <c r="U336" s="2"/>
    </row>
    <row r="337" spans="17:21" x14ac:dyDescent="0.2">
      <c r="Q337" s="1"/>
      <c r="R337" s="1"/>
      <c r="U337" s="2"/>
    </row>
    <row r="338" spans="17:21" x14ac:dyDescent="0.2">
      <c r="Q338" s="1"/>
      <c r="R338" s="1"/>
      <c r="U338" s="2"/>
    </row>
    <row r="339" spans="17:21" x14ac:dyDescent="0.2">
      <c r="Q339" s="1"/>
      <c r="R339" s="1"/>
      <c r="U339" s="2"/>
    </row>
    <row r="340" spans="17:21" x14ac:dyDescent="0.2">
      <c r="Q340" s="1"/>
      <c r="R340" s="1"/>
      <c r="U340" s="2"/>
    </row>
    <row r="341" spans="17:21" x14ac:dyDescent="0.2">
      <c r="Q341" s="1"/>
      <c r="R341" s="1"/>
      <c r="U341" s="2"/>
    </row>
    <row r="342" spans="17:21" x14ac:dyDescent="0.2">
      <c r="Q342" s="1"/>
      <c r="R342" s="1"/>
      <c r="U342" s="2"/>
    </row>
    <row r="343" spans="17:21" x14ac:dyDescent="0.2">
      <c r="Q343" s="1"/>
      <c r="R343" s="1"/>
      <c r="U343" s="2"/>
    </row>
    <row r="344" spans="17:21" x14ac:dyDescent="0.2">
      <c r="Q344" s="1"/>
      <c r="R344" s="1"/>
      <c r="U344" s="2"/>
    </row>
    <row r="345" spans="17:21" x14ac:dyDescent="0.2">
      <c r="Q345" s="1"/>
      <c r="R345" s="1"/>
      <c r="U345" s="2"/>
    </row>
    <row r="346" spans="17:21" x14ac:dyDescent="0.2">
      <c r="Q346" s="1"/>
      <c r="R346" s="1"/>
      <c r="U346" s="2"/>
    </row>
    <row r="347" spans="17:21" x14ac:dyDescent="0.2">
      <c r="Q347" s="1"/>
      <c r="R347" s="1"/>
      <c r="U347" s="2"/>
    </row>
    <row r="348" spans="17:21" x14ac:dyDescent="0.2">
      <c r="Q348" s="1"/>
      <c r="R348" s="1"/>
      <c r="U348" s="2"/>
    </row>
    <row r="349" spans="17:21" x14ac:dyDescent="0.2">
      <c r="Q349" s="1"/>
      <c r="R349" s="1"/>
      <c r="U349" s="2"/>
    </row>
    <row r="350" spans="17:21" x14ac:dyDescent="0.2">
      <c r="Q350" s="1"/>
      <c r="R350" s="1"/>
      <c r="U350" s="2"/>
    </row>
    <row r="351" spans="17:21" x14ac:dyDescent="0.2">
      <c r="Q351" s="1"/>
      <c r="R351" s="1"/>
      <c r="U351" s="2"/>
    </row>
    <row r="352" spans="17:21" x14ac:dyDescent="0.2">
      <c r="Q352" s="1"/>
      <c r="R352" s="1"/>
      <c r="U352" s="2"/>
    </row>
    <row r="353" spans="17:21" x14ac:dyDescent="0.2">
      <c r="Q353" s="1"/>
      <c r="R353" s="1"/>
      <c r="U353" s="2"/>
    </row>
    <row r="354" spans="17:21" x14ac:dyDescent="0.2">
      <c r="Q354" s="1"/>
      <c r="R354" s="1"/>
      <c r="U354" s="2"/>
    </row>
    <row r="355" spans="17:21" x14ac:dyDescent="0.2">
      <c r="Q355" s="1"/>
      <c r="R355" s="1"/>
      <c r="U355" s="2"/>
    </row>
    <row r="356" spans="17:21" x14ac:dyDescent="0.2">
      <c r="Q356" s="1"/>
      <c r="R356" s="1"/>
      <c r="U356" s="2"/>
    </row>
    <row r="357" spans="17:21" x14ac:dyDescent="0.2">
      <c r="Q357" s="1"/>
      <c r="R357" s="1"/>
      <c r="U357" s="2"/>
    </row>
    <row r="358" spans="17:21" x14ac:dyDescent="0.2">
      <c r="Q358" s="1"/>
      <c r="R358" s="1"/>
      <c r="U358" s="2"/>
    </row>
    <row r="359" spans="17:21" x14ac:dyDescent="0.2">
      <c r="Q359" s="1"/>
      <c r="R359" s="1"/>
      <c r="U359" s="2"/>
    </row>
    <row r="360" spans="17:21" x14ac:dyDescent="0.2">
      <c r="Q360" s="1"/>
      <c r="R360" s="1"/>
      <c r="U360" s="2"/>
    </row>
    <row r="361" spans="17:21" x14ac:dyDescent="0.2">
      <c r="Q361" s="1"/>
      <c r="R361" s="1"/>
      <c r="U361" s="2"/>
    </row>
    <row r="362" spans="17:21" x14ac:dyDescent="0.2">
      <c r="Q362" s="1"/>
      <c r="R362" s="1"/>
      <c r="U362" s="2"/>
    </row>
    <row r="363" spans="17:21" x14ac:dyDescent="0.2">
      <c r="Q363" s="1"/>
      <c r="R363" s="1"/>
      <c r="U363" s="2"/>
    </row>
    <row r="364" spans="17:21" x14ac:dyDescent="0.2">
      <c r="Q364" s="1"/>
      <c r="R364" s="1"/>
      <c r="U364" s="2"/>
    </row>
    <row r="365" spans="17:21" x14ac:dyDescent="0.2">
      <c r="Q365" s="1"/>
      <c r="R365" s="1"/>
      <c r="U365" s="2"/>
    </row>
    <row r="366" spans="17:21" x14ac:dyDescent="0.2">
      <c r="Q366" s="1"/>
      <c r="R366" s="1"/>
      <c r="U366" s="2"/>
    </row>
    <row r="367" spans="17:21" x14ac:dyDescent="0.2">
      <c r="Q367" s="1"/>
      <c r="R367" s="1"/>
      <c r="U367" s="2"/>
    </row>
    <row r="368" spans="17:21" x14ac:dyDescent="0.2">
      <c r="Q368" s="1"/>
      <c r="R368" s="1"/>
      <c r="U368" s="2"/>
    </row>
    <row r="369" spans="17:21" x14ac:dyDescent="0.2">
      <c r="Q369" s="1"/>
      <c r="R369" s="1"/>
      <c r="U369" s="2"/>
    </row>
    <row r="370" spans="17:21" x14ac:dyDescent="0.2">
      <c r="Q370" s="1"/>
      <c r="R370" s="1"/>
      <c r="U370" s="2"/>
    </row>
    <row r="371" spans="17:21" x14ac:dyDescent="0.2">
      <c r="Q371" s="1"/>
      <c r="R371" s="1"/>
      <c r="U371" s="2"/>
    </row>
    <row r="372" spans="17:21" x14ac:dyDescent="0.2">
      <c r="Q372" s="1"/>
      <c r="R372" s="1"/>
      <c r="U372" s="2"/>
    </row>
    <row r="373" spans="17:21" x14ac:dyDescent="0.2">
      <c r="Q373" s="1"/>
      <c r="R373" s="1"/>
      <c r="U373" s="2"/>
    </row>
    <row r="374" spans="17:21" x14ac:dyDescent="0.2">
      <c r="Q374" s="1"/>
      <c r="R374" s="1"/>
      <c r="U374" s="2"/>
    </row>
    <row r="375" spans="17:21" x14ac:dyDescent="0.2">
      <c r="Q375" s="1"/>
      <c r="R375" s="1"/>
      <c r="U375" s="2"/>
    </row>
    <row r="376" spans="17:21" x14ac:dyDescent="0.2">
      <c r="Q376" s="1"/>
      <c r="R376" s="1"/>
      <c r="U376" s="2"/>
    </row>
    <row r="377" spans="17:21" x14ac:dyDescent="0.2">
      <c r="Q377" s="1"/>
      <c r="R377" s="1"/>
      <c r="U377" s="2"/>
    </row>
    <row r="378" spans="17:21" x14ac:dyDescent="0.2">
      <c r="Q378" s="1"/>
      <c r="R378" s="1"/>
      <c r="U378" s="2"/>
    </row>
    <row r="379" spans="17:21" x14ac:dyDescent="0.2">
      <c r="Q379" s="1"/>
      <c r="R379" s="1"/>
      <c r="U379" s="2"/>
    </row>
    <row r="380" spans="17:21" x14ac:dyDescent="0.2">
      <c r="Q380" s="1"/>
      <c r="R380" s="1"/>
      <c r="U380" s="2"/>
    </row>
    <row r="381" spans="17:21" x14ac:dyDescent="0.2">
      <c r="Q381" s="1"/>
      <c r="R381" s="1"/>
      <c r="U381" s="2"/>
    </row>
    <row r="382" spans="17:21" x14ac:dyDescent="0.2">
      <c r="Q382" s="1"/>
      <c r="R382" s="1"/>
      <c r="U382" s="2"/>
    </row>
    <row r="383" spans="17:21" x14ac:dyDescent="0.2">
      <c r="Q383" s="1"/>
      <c r="R383" s="1"/>
      <c r="U383" s="2"/>
    </row>
    <row r="384" spans="17:21" x14ac:dyDescent="0.2">
      <c r="Q384" s="1"/>
      <c r="R384" s="1"/>
      <c r="U384" s="2"/>
    </row>
    <row r="385" spans="17:21" x14ac:dyDescent="0.2">
      <c r="Q385" s="1"/>
      <c r="R385" s="1"/>
      <c r="T385" s="2"/>
      <c r="U385" s="7"/>
    </row>
  </sheetData>
  <autoFilter ref="A3:AE308">
    <filterColumn colId="9">
      <customFilters and="1">
        <customFilter operator="greaterThan" val="1000"/>
      </customFilters>
    </filterColumn>
    <filterColumn colId="18">
      <customFilters and="1">
        <customFilter operator="lessThan" val="5500"/>
      </customFilters>
    </filterColumn>
    <filterColumn colId="19">
      <filters>
        <filter val="2012"/>
        <filter val="2013"/>
        <filter val="2014"/>
        <filter val="2015"/>
        <filter val="2016"/>
        <filter val="2017"/>
      </filters>
    </filterColumn>
    <filterColumn colId="21">
      <customFilters and="1">
        <customFilter operator="greaterThan" val="0"/>
      </customFilters>
    </filterColumn>
    <filterColumn colId="23">
      <filters>
        <filter val="R"/>
      </filters>
    </filterColumn>
    <sortState ref="A65:Z280">
      <sortCondition ref="U3:U308"/>
    </sortState>
  </autoFilter>
  <phoneticPr fontId="0" type="noConversion"/>
  <conditionalFormatting sqref="Q386:Q65536 T385 U4:U384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3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4:W308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128:W280">
    <cfRule type="colorScale" priority="3">
      <colorScale>
        <cfvo type="min"/>
        <cfvo type="max"/>
        <color rgb="FFFF7128"/>
        <color rgb="FFFFEF9C"/>
      </colorScale>
    </cfRule>
  </conditionalFormatting>
  <conditionalFormatting sqref="W1:W1048576">
    <cfRule type="colorScale" priority="1">
      <colorScale>
        <cfvo type="num" val="0"/>
        <cfvo type="max"/>
        <color theme="0"/>
        <color rgb="FFFFEF9C"/>
      </colorScale>
    </cfRule>
    <cfRule type="colorScale" priority="2">
      <colorScale>
        <cfvo type="min"/>
        <cfvo type="max"/>
        <color theme="0"/>
        <color rgb="FFFF0000"/>
      </colorScale>
    </cfRule>
  </conditionalFormatting>
  <pageMargins left="0.1" right="0.1" top="0.5" bottom="0.81944015748031507" header="0.5" footer="0.5"/>
  <pageSetup orientation="landscape" r:id="rId1"/>
  <headerFooter alignWithMargins="0">
    <oddFooter xml:space="preserve">&amp;L&amp;"Arial"&amp;10Page &amp;P of &amp;N &amp;C&amp;R&amp;"Arial"&amp;10 Executed at: 5/22/2018 5:46:43 PM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- Residential Permits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2018-05-22T21:48:29Z</dcterms:created>
  <dcterms:modified xsi:type="dcterms:W3CDTF">2018-06-18T20:30:42Z</dcterms:modified>
</cp:coreProperties>
</file>